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ourley\Documents\ENVS 149\CampusTrees\Compiled data and Lab\compiled spreadsheets for website\"/>
    </mc:Choice>
  </mc:AlternateContent>
  <xr:revisionPtr revIDLastSave="0" documentId="13_ncr:1_{380F4BD2-44E7-42F2-88AE-51A8301BEC81}" xr6:coauthVersionLast="36" xr6:coauthVersionMax="36" xr10:uidLastSave="{00000000-0000-0000-0000-000000000000}"/>
  <bookViews>
    <workbookView xWindow="0" yWindow="0" windowWidth="27855" windowHeight="1149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L141" i="1" l="1"/>
  <c r="L140" i="1"/>
  <c r="L139" i="1"/>
  <c r="L138" i="1"/>
  <c r="L137" i="1"/>
  <c r="L136" i="1"/>
  <c r="L135" i="1"/>
  <c r="J135" i="1"/>
  <c r="L134" i="1"/>
  <c r="J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J119" i="1"/>
  <c r="L118" i="1"/>
  <c r="J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J90" i="1"/>
  <c r="L89" i="1"/>
  <c r="L88" i="1"/>
  <c r="L87" i="1"/>
  <c r="J87" i="1"/>
  <c r="L86" i="1"/>
  <c r="J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J69" i="1"/>
  <c r="L68" i="1"/>
  <c r="L67" i="1"/>
  <c r="L66" i="1"/>
  <c r="J66" i="1"/>
  <c r="L65" i="1"/>
  <c r="J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J39" i="1"/>
  <c r="L38" i="1"/>
  <c r="J38" i="1"/>
  <c r="L37" i="1"/>
  <c r="L36" i="1"/>
  <c r="L35" i="1"/>
  <c r="L34" i="1"/>
  <c r="L33" i="1"/>
  <c r="L32" i="1"/>
  <c r="L31" i="1"/>
  <c r="L30" i="1"/>
  <c r="L29" i="1"/>
  <c r="J29" i="1"/>
  <c r="L28" i="1"/>
  <c r="J28" i="1"/>
  <c r="L27" i="1"/>
  <c r="J27" i="1"/>
  <c r="L26" i="1"/>
  <c r="L25" i="1"/>
  <c r="L24" i="1"/>
  <c r="L23" i="1"/>
  <c r="J23" i="1"/>
  <c r="L22" i="1"/>
  <c r="J22" i="1"/>
  <c r="L21" i="1"/>
  <c r="J21" i="1"/>
  <c r="L20" i="1"/>
  <c r="J20" i="1"/>
  <c r="L19" i="1"/>
  <c r="J19" i="1"/>
  <c r="L18" i="1"/>
  <c r="L17" i="1"/>
  <c r="L16" i="1"/>
  <c r="L15" i="1"/>
  <c r="L14" i="1"/>
  <c r="L13" i="1"/>
  <c r="L12" i="1"/>
  <c r="J12" i="1"/>
  <c r="L11" i="1"/>
  <c r="J11" i="1"/>
  <c r="L10" i="1"/>
  <c r="L9" i="1"/>
  <c r="J9" i="1"/>
  <c r="L8" i="1"/>
  <c r="J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<sst xmlns="http://schemas.openxmlformats.org/spreadsheetml/2006/main" count="432" uniqueCount="60">
  <si>
    <t xml:space="preserve">Tree Number </t>
  </si>
  <si>
    <t>Common_Name</t>
  </si>
  <si>
    <t>Year</t>
  </si>
  <si>
    <t>Student</t>
  </si>
  <si>
    <t>student height (m)</t>
  </si>
  <si>
    <t>Stride (m/pace)</t>
  </si>
  <si>
    <t># Paces</t>
  </si>
  <si>
    <t>Angle (deg)</t>
  </si>
  <si>
    <t>Diam (cm)</t>
  </si>
  <si>
    <t>Circ (cm)</t>
  </si>
  <si>
    <t>TreeHeight (m)</t>
  </si>
  <si>
    <t>day</t>
  </si>
  <si>
    <t>Sweet Gum</t>
  </si>
  <si>
    <t>Ryley Aumann</t>
  </si>
  <si>
    <t>Thursday</t>
  </si>
  <si>
    <t>Jonathan Milkey</t>
  </si>
  <si>
    <t>thursday</t>
  </si>
  <si>
    <t>Guy Junkins</t>
  </si>
  <si>
    <t>Christine Dejoux</t>
  </si>
  <si>
    <t>Charles Lazaroni</t>
  </si>
  <si>
    <t>Sean Reilly</t>
  </si>
  <si>
    <t>Ted Tierney</t>
  </si>
  <si>
    <t xml:space="preserve">Ace McAlister </t>
  </si>
  <si>
    <t>Stephen Tyler</t>
  </si>
  <si>
    <t>Tuesday</t>
  </si>
  <si>
    <t>Charlotte Robbins</t>
  </si>
  <si>
    <t>Ellie Tate</t>
  </si>
  <si>
    <t>Red Oak</t>
  </si>
  <si>
    <t>sweet gum</t>
  </si>
  <si>
    <t>Zoe Jacobs</t>
  </si>
  <si>
    <t>Megan Carey</t>
  </si>
  <si>
    <t>Nardia Grant</t>
  </si>
  <si>
    <t xml:space="preserve">Red Oak </t>
  </si>
  <si>
    <t>Megan Logan</t>
  </si>
  <si>
    <t>Conrad Grimmer</t>
  </si>
  <si>
    <t xml:space="preserve">Sam March </t>
  </si>
  <si>
    <t>Silver Maple</t>
  </si>
  <si>
    <t>Emma Casey</t>
  </si>
  <si>
    <t>Ali Kara</t>
  </si>
  <si>
    <t>Doriswang</t>
  </si>
  <si>
    <t>Chuck Sweeney</t>
  </si>
  <si>
    <t>Aria Mildon</t>
  </si>
  <si>
    <t>Pin Oak</t>
  </si>
  <si>
    <t>Blen Mengesha</t>
  </si>
  <si>
    <t>Henry Cormier</t>
  </si>
  <si>
    <t>Giles Lemmon</t>
  </si>
  <si>
    <t>pin oak</t>
  </si>
  <si>
    <t xml:space="preserve">Pink Oak </t>
  </si>
  <si>
    <t>Columnar Sugar Maple</t>
  </si>
  <si>
    <t>Larisa Bogomolov</t>
  </si>
  <si>
    <t>Ardyn Allessie</t>
  </si>
  <si>
    <t>columnar sugar maple</t>
  </si>
  <si>
    <t>Columnar sugar maple</t>
  </si>
  <si>
    <t>Bailey Irwin</t>
  </si>
  <si>
    <t>Norway Maple</t>
  </si>
  <si>
    <t>Legacy Sugar Maple</t>
  </si>
  <si>
    <t>Sugar Maple</t>
  </si>
  <si>
    <t>sugar maple</t>
  </si>
  <si>
    <t xml:space="preserve">Sugar Maple </t>
  </si>
  <si>
    <t>Hawthorn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</si>
</sst>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815"/>
  <sheetViews>
    <sheetView tabSelected="1" workbookViewId="0">
      <pane ySplit="1" topLeftCell="A2" activePane="bottomLeft" state="frozen"/>
      <selection pane="bottomLeft" activeCell="N12" sqref="N12"/>
    </sheetView>
  </sheetViews>
  <sheetFormatPr defaultColWidth="12.5703125" defaultRowHeight="15.75" customHeight="1" x14ac:dyDescent="0.2"/>
  <cols>
    <col min="2" max="2" width="22.7109375" customWidth="1"/>
    <col min="3" max="3" width="11.5703125" customWidth="1"/>
    <col min="4" max="4" width="10.140625" customWidth="1"/>
    <col min="5" max="5" width="21.5703125" customWidth="1"/>
    <col min="6" max="6" width="17.5703125" customWidth="1"/>
    <col min="7" max="7" width="14.7109375" customWidth="1"/>
    <col min="8" max="8" width="9.28515625" customWidth="1"/>
    <col min="9" max="9" width="10.42578125" customWidth="1"/>
    <col min="10" max="10" width="11.42578125" customWidth="1"/>
    <col min="11" max="11" width="9.7109375" customWidth="1"/>
    <col min="12" max="12" width="12.28515625" customWidth="1"/>
  </cols>
  <sheetData>
    <row r="1" spans="1:26" ht="15.75" customHeight="1" x14ac:dyDescent="0.2">
      <c r="A1" s="1" t="s">
        <v>0</v>
      </c>
      <c r="B1" s="1" t="s">
        <v>1</v>
      </c>
      <c r="C1" s="1" t="s">
        <v>2</v>
      </c>
      <c r="D1" s="1" t="s">
        <v>11</v>
      </c>
      <c r="E1" s="1" t="s">
        <v>3</v>
      </c>
      <c r="F1" s="2" t="s">
        <v>4</v>
      </c>
      <c r="G1" s="1" t="s">
        <v>5</v>
      </c>
      <c r="H1" s="1" t="s">
        <v>6</v>
      </c>
      <c r="I1" s="1" t="s">
        <v>7</v>
      </c>
      <c r="J1" s="3" t="s">
        <v>8</v>
      </c>
      <c r="K1" s="1" t="s">
        <v>9</v>
      </c>
      <c r="L1" s="2" t="s">
        <v>10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2">
      <c r="A2" s="5">
        <v>606</v>
      </c>
      <c r="B2" s="5" t="s">
        <v>12</v>
      </c>
      <c r="C2" s="5">
        <v>2018</v>
      </c>
      <c r="D2" s="5" t="s">
        <v>14</v>
      </c>
      <c r="E2" s="5" t="s">
        <v>13</v>
      </c>
      <c r="F2" s="5">
        <v>1.78</v>
      </c>
      <c r="G2" s="5">
        <v>1.4</v>
      </c>
      <c r="H2" s="5">
        <v>16</v>
      </c>
      <c r="I2" s="5">
        <v>30</v>
      </c>
      <c r="J2" s="6">
        <v>57.295000000000002</v>
      </c>
      <c r="K2" s="5">
        <v>180</v>
      </c>
      <c r="L2" s="7">
        <f t="shared" ref="L2:L141" si="0">(TAN(RADIANS(I2))*(G2*H2)+F2)</f>
        <v>14.712646029847615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2">
      <c r="A3" s="5">
        <v>606</v>
      </c>
      <c r="B3" s="5" t="s">
        <v>12</v>
      </c>
      <c r="C3" s="5">
        <v>2018</v>
      </c>
      <c r="D3" s="5" t="s">
        <v>16</v>
      </c>
      <c r="E3" s="5" t="s">
        <v>15</v>
      </c>
      <c r="F3" s="5">
        <v>1.75</v>
      </c>
      <c r="G3" s="5">
        <v>1.6</v>
      </c>
      <c r="H3" s="5">
        <v>15</v>
      </c>
      <c r="I3" s="5">
        <v>32</v>
      </c>
      <c r="J3" s="6">
        <v>57.295000000000002</v>
      </c>
      <c r="K3" s="5">
        <v>180</v>
      </c>
      <c r="L3" s="7">
        <f t="shared" si="0"/>
        <v>16.74686444582386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2">
      <c r="A4" s="5">
        <v>606</v>
      </c>
      <c r="B4" s="5" t="s">
        <v>12</v>
      </c>
      <c r="C4" s="5">
        <v>2018</v>
      </c>
      <c r="D4" s="5" t="s">
        <v>16</v>
      </c>
      <c r="E4" s="5" t="s">
        <v>17</v>
      </c>
      <c r="F4" s="5">
        <v>2.0299999999999998</v>
      </c>
      <c r="G4" s="5">
        <v>2</v>
      </c>
      <c r="H4" s="5">
        <v>14</v>
      </c>
      <c r="I4" s="5">
        <v>30</v>
      </c>
      <c r="J4" s="6">
        <v>57.295000000000002</v>
      </c>
      <c r="K4" s="5">
        <v>180</v>
      </c>
      <c r="L4" s="7">
        <f t="shared" si="0"/>
        <v>18.19580753730952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2">
      <c r="A5" s="5">
        <v>606</v>
      </c>
      <c r="B5" s="5" t="s">
        <v>12</v>
      </c>
      <c r="C5" s="5">
        <v>2018</v>
      </c>
      <c r="D5" s="5" t="s">
        <v>16</v>
      </c>
      <c r="E5" s="5" t="s">
        <v>18</v>
      </c>
      <c r="F5" s="5">
        <v>1.75</v>
      </c>
      <c r="G5" s="5">
        <v>1.67</v>
      </c>
      <c r="H5" s="5">
        <v>16.5</v>
      </c>
      <c r="I5" s="5">
        <v>30</v>
      </c>
      <c r="J5" s="6">
        <v>57.295000000000002</v>
      </c>
      <c r="K5" s="5">
        <v>190</v>
      </c>
      <c r="L5" s="7">
        <f t="shared" si="0"/>
        <v>17.658886667520136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2">
      <c r="A6" s="5">
        <v>606</v>
      </c>
      <c r="B6" s="5" t="s">
        <v>12</v>
      </c>
      <c r="C6" s="5">
        <v>2018</v>
      </c>
      <c r="D6" s="5" t="s">
        <v>16</v>
      </c>
      <c r="E6" s="5" t="s">
        <v>19</v>
      </c>
      <c r="F6" s="5">
        <v>1.83</v>
      </c>
      <c r="G6" s="5">
        <v>1.28</v>
      </c>
      <c r="H6" s="5">
        <v>40</v>
      </c>
      <c r="I6" s="5">
        <v>28</v>
      </c>
      <c r="J6" s="6">
        <v>166</v>
      </c>
      <c r="K6" s="5">
        <v>521</v>
      </c>
      <c r="L6" s="7">
        <f t="shared" si="0"/>
        <v>29.053522901067716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 x14ac:dyDescent="0.2">
      <c r="A7" s="5">
        <v>606</v>
      </c>
      <c r="B7" s="5" t="s">
        <v>12</v>
      </c>
      <c r="C7" s="5">
        <v>2018</v>
      </c>
      <c r="D7" s="5" t="s">
        <v>16</v>
      </c>
      <c r="E7" s="5" t="s">
        <v>20</v>
      </c>
      <c r="F7" s="5">
        <v>1.72</v>
      </c>
      <c r="G7" s="5">
        <v>1.5</v>
      </c>
      <c r="H7" s="5">
        <v>23</v>
      </c>
      <c r="I7" s="5">
        <v>30</v>
      </c>
      <c r="J7" s="6">
        <v>61.1</v>
      </c>
      <c r="K7" s="5">
        <v>192</v>
      </c>
      <c r="L7" s="7">
        <f t="shared" si="0"/>
        <v>21.638584287042086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 x14ac:dyDescent="0.2">
      <c r="A8" s="5">
        <v>606</v>
      </c>
      <c r="B8" s="5" t="s">
        <v>12</v>
      </c>
      <c r="C8" s="5">
        <v>2018</v>
      </c>
      <c r="D8" s="5" t="s">
        <v>16</v>
      </c>
      <c r="E8" s="5" t="s">
        <v>21</v>
      </c>
      <c r="F8" s="5">
        <v>1.85</v>
      </c>
      <c r="G8" s="5">
        <v>1.512</v>
      </c>
      <c r="H8" s="5">
        <v>40</v>
      </c>
      <c r="I8" s="5">
        <v>20</v>
      </c>
      <c r="J8" s="8">
        <f t="shared" ref="J8:J9" si="1">K8/PI()*100</f>
        <v>61.115498147287809</v>
      </c>
      <c r="K8" s="5">
        <v>1.92</v>
      </c>
      <c r="L8" s="7">
        <f t="shared" si="0"/>
        <v>23.862919768419921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 x14ac:dyDescent="0.2">
      <c r="A9" s="5">
        <v>606</v>
      </c>
      <c r="B9" s="5" t="s">
        <v>12</v>
      </c>
      <c r="C9" s="5">
        <v>2018</v>
      </c>
      <c r="D9" s="5" t="s">
        <v>16</v>
      </c>
      <c r="E9" s="5" t="s">
        <v>22</v>
      </c>
      <c r="F9" s="5">
        <v>1.75</v>
      </c>
      <c r="G9" s="5">
        <v>1.62</v>
      </c>
      <c r="H9" s="5">
        <v>25</v>
      </c>
      <c r="I9" s="5">
        <v>27</v>
      </c>
      <c r="J9" s="8">
        <f t="shared" si="1"/>
        <v>61.115498147287809</v>
      </c>
      <c r="K9" s="5">
        <v>1.92</v>
      </c>
      <c r="L9" s="7">
        <f t="shared" si="0"/>
        <v>22.385780704524365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 x14ac:dyDescent="0.2">
      <c r="A10" s="9">
        <v>606</v>
      </c>
      <c r="B10" s="9" t="s">
        <v>12</v>
      </c>
      <c r="C10" s="9">
        <v>2018</v>
      </c>
      <c r="D10" s="11" t="s">
        <v>24</v>
      </c>
      <c r="E10" s="9" t="s">
        <v>23</v>
      </c>
      <c r="F10" s="9">
        <v>1.87</v>
      </c>
      <c r="G10" s="9">
        <v>1.79</v>
      </c>
      <c r="H10" s="9">
        <v>20</v>
      </c>
      <c r="I10" s="9">
        <v>32</v>
      </c>
      <c r="J10" s="10"/>
      <c r="K10" s="9">
        <v>187</v>
      </c>
      <c r="L10" s="7">
        <f t="shared" si="0"/>
        <v>24.240322798353922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 x14ac:dyDescent="0.2">
      <c r="A11" s="9">
        <v>606</v>
      </c>
      <c r="B11" s="9" t="s">
        <v>12</v>
      </c>
      <c r="C11" s="11">
        <v>2018</v>
      </c>
      <c r="D11" s="11" t="s">
        <v>24</v>
      </c>
      <c r="E11" s="9" t="s">
        <v>25</v>
      </c>
      <c r="F11" s="9">
        <v>1.81</v>
      </c>
      <c r="G11" s="9">
        <v>1.73</v>
      </c>
      <c r="H11" s="9">
        <v>20</v>
      </c>
      <c r="I11" s="9">
        <v>32</v>
      </c>
      <c r="J11" s="10">
        <f>K11/3.14</f>
        <v>59.554140127388536</v>
      </c>
      <c r="K11" s="9">
        <v>187</v>
      </c>
      <c r="L11" s="7">
        <f t="shared" si="0"/>
        <v>23.43047957606273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 x14ac:dyDescent="0.2">
      <c r="A12" s="9">
        <v>606</v>
      </c>
      <c r="B12" s="9" t="s">
        <v>12</v>
      </c>
      <c r="C12" s="11">
        <v>2018</v>
      </c>
      <c r="D12" s="11" t="s">
        <v>24</v>
      </c>
      <c r="E12" s="9" t="s">
        <v>26</v>
      </c>
      <c r="F12" s="9">
        <v>1.64</v>
      </c>
      <c r="G12" s="9">
        <v>1.43</v>
      </c>
      <c r="H12" s="9">
        <v>23</v>
      </c>
      <c r="I12" s="9">
        <v>33</v>
      </c>
      <c r="J12" s="10">
        <f>187/3.14</f>
        <v>59.554140127388536</v>
      </c>
      <c r="K12" s="9">
        <v>187</v>
      </c>
      <c r="L12" s="7">
        <f t="shared" si="0"/>
        <v>22.999015740266124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 x14ac:dyDescent="0.2">
      <c r="A13" s="5">
        <v>607</v>
      </c>
      <c r="B13" s="5" t="s">
        <v>12</v>
      </c>
      <c r="C13" s="5">
        <v>2018</v>
      </c>
      <c r="D13" s="5" t="s">
        <v>14</v>
      </c>
      <c r="E13" s="5" t="s">
        <v>13</v>
      </c>
      <c r="F13" s="5">
        <v>1.78</v>
      </c>
      <c r="G13" s="5">
        <v>1.4</v>
      </c>
      <c r="H13" s="5">
        <v>15</v>
      </c>
      <c r="I13" s="5">
        <v>36</v>
      </c>
      <c r="J13" s="6">
        <v>50.929000000000002</v>
      </c>
      <c r="K13" s="5">
        <v>160</v>
      </c>
      <c r="L13" s="7">
        <f t="shared" si="0"/>
        <v>17.03739308811258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2">
      <c r="A14" s="5">
        <v>607</v>
      </c>
      <c r="B14" s="5" t="s">
        <v>12</v>
      </c>
      <c r="C14" s="5">
        <v>2018</v>
      </c>
      <c r="D14" s="5" t="s">
        <v>16</v>
      </c>
      <c r="E14" s="5" t="s">
        <v>15</v>
      </c>
      <c r="F14" s="5">
        <v>1.75</v>
      </c>
      <c r="G14" s="5">
        <v>1.6</v>
      </c>
      <c r="H14" s="5">
        <v>14</v>
      </c>
      <c r="I14" s="5">
        <v>38</v>
      </c>
      <c r="J14" s="6">
        <v>50.929000000000002</v>
      </c>
      <c r="K14" s="5">
        <v>160</v>
      </c>
      <c r="L14" s="7">
        <f t="shared" si="0"/>
        <v>19.25079803375047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 x14ac:dyDescent="0.2">
      <c r="A15" s="5">
        <v>607</v>
      </c>
      <c r="B15" s="5" t="s">
        <v>12</v>
      </c>
      <c r="C15" s="5">
        <v>2018</v>
      </c>
      <c r="D15" s="5" t="s">
        <v>16</v>
      </c>
      <c r="E15" s="5" t="s">
        <v>17</v>
      </c>
      <c r="F15" s="5">
        <v>2.0299999999999998</v>
      </c>
      <c r="G15" s="5">
        <v>2</v>
      </c>
      <c r="H15" s="5">
        <v>13</v>
      </c>
      <c r="I15" s="5">
        <v>35</v>
      </c>
      <c r="J15" s="6">
        <v>50.929000000000002</v>
      </c>
      <c r="K15" s="5">
        <v>160</v>
      </c>
      <c r="L15" s="7">
        <f t="shared" si="0"/>
        <v>20.235395993452453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2">
      <c r="A16" s="5">
        <v>607</v>
      </c>
      <c r="B16" s="5" t="s">
        <v>12</v>
      </c>
      <c r="C16" s="5">
        <v>2018</v>
      </c>
      <c r="D16" s="5" t="s">
        <v>16</v>
      </c>
      <c r="E16" s="5" t="s">
        <v>18</v>
      </c>
      <c r="F16" s="5">
        <v>1.75</v>
      </c>
      <c r="G16" s="5">
        <v>1.67</v>
      </c>
      <c r="H16" s="5">
        <v>15.5</v>
      </c>
      <c r="I16" s="5">
        <v>35</v>
      </c>
      <c r="J16" s="6">
        <v>50.929000000000002</v>
      </c>
      <c r="K16" s="5">
        <v>160</v>
      </c>
      <c r="L16" s="7">
        <f t="shared" si="0"/>
        <v>19.874872126558333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x14ac:dyDescent="0.2">
      <c r="A17" s="5">
        <v>607</v>
      </c>
      <c r="B17" s="5" t="s">
        <v>12</v>
      </c>
      <c r="C17" s="5">
        <v>2018</v>
      </c>
      <c r="D17" s="5" t="s">
        <v>16</v>
      </c>
      <c r="E17" s="5" t="s">
        <v>19</v>
      </c>
      <c r="F17" s="5">
        <v>1.83</v>
      </c>
      <c r="G17" s="5">
        <v>1.28</v>
      </c>
      <c r="H17" s="5">
        <v>30</v>
      </c>
      <c r="I17" s="5">
        <v>21</v>
      </c>
      <c r="J17" s="6">
        <v>219</v>
      </c>
      <c r="K17" s="5">
        <v>688</v>
      </c>
      <c r="L17" s="7">
        <f t="shared" si="0"/>
        <v>16.570378945359963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x14ac:dyDescent="0.2">
      <c r="A18" s="5">
        <v>607</v>
      </c>
      <c r="B18" s="5" t="s">
        <v>12</v>
      </c>
      <c r="C18" s="5">
        <v>2018</v>
      </c>
      <c r="D18" s="5" t="s">
        <v>16</v>
      </c>
      <c r="E18" s="5" t="s">
        <v>20</v>
      </c>
      <c r="F18" s="5">
        <v>1.72</v>
      </c>
      <c r="G18" s="5">
        <v>1.5</v>
      </c>
      <c r="H18" s="5">
        <v>25</v>
      </c>
      <c r="I18" s="5">
        <v>33</v>
      </c>
      <c r="J18" s="6">
        <v>52.8</v>
      </c>
      <c r="K18" s="5">
        <v>166</v>
      </c>
      <c r="L18" s="7">
        <f t="shared" si="0"/>
        <v>26.072784744906649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 x14ac:dyDescent="0.2">
      <c r="A19" s="5">
        <v>607</v>
      </c>
      <c r="B19" s="5" t="s">
        <v>12</v>
      </c>
      <c r="C19" s="5">
        <v>2018</v>
      </c>
      <c r="D19" s="5" t="s">
        <v>16</v>
      </c>
      <c r="E19" s="5" t="s">
        <v>21</v>
      </c>
      <c r="F19" s="5">
        <v>1.85</v>
      </c>
      <c r="G19" s="5">
        <v>1.512</v>
      </c>
      <c r="H19" s="5">
        <v>30</v>
      </c>
      <c r="I19" s="5">
        <v>24</v>
      </c>
      <c r="J19" s="8">
        <f t="shared" ref="J19:J20" si="2">K19/PI()*100</f>
        <v>52.839441106509256</v>
      </c>
      <c r="K19" s="5">
        <v>1.66</v>
      </c>
      <c r="L19" s="7">
        <f t="shared" si="0"/>
        <v>22.045573165595204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 x14ac:dyDescent="0.2">
      <c r="A20" s="5">
        <v>607</v>
      </c>
      <c r="B20" s="5" t="s">
        <v>12</v>
      </c>
      <c r="C20" s="5">
        <v>2018</v>
      </c>
      <c r="D20" s="5" t="s">
        <v>16</v>
      </c>
      <c r="E20" s="5" t="s">
        <v>22</v>
      </c>
      <c r="F20" s="5">
        <v>1.75</v>
      </c>
      <c r="G20" s="5">
        <v>1.62</v>
      </c>
      <c r="H20" s="5">
        <v>30</v>
      </c>
      <c r="I20" s="5">
        <v>24</v>
      </c>
      <c r="J20" s="8">
        <f t="shared" si="2"/>
        <v>52.839441106509256</v>
      </c>
      <c r="K20" s="5">
        <v>1.66</v>
      </c>
      <c r="L20" s="7">
        <f t="shared" si="0"/>
        <v>23.388114105994859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">
      <c r="A21" s="9">
        <v>607</v>
      </c>
      <c r="B21" s="9" t="s">
        <v>27</v>
      </c>
      <c r="C21" s="11">
        <v>2018</v>
      </c>
      <c r="D21" s="11" t="s">
        <v>24</v>
      </c>
      <c r="E21" s="9" t="s">
        <v>23</v>
      </c>
      <c r="F21" s="9">
        <v>1.87</v>
      </c>
      <c r="G21" s="9">
        <v>1.79</v>
      </c>
      <c r="H21" s="9">
        <v>18</v>
      </c>
      <c r="I21" s="9">
        <v>41</v>
      </c>
      <c r="J21" s="10">
        <f>K21/3.1415926</f>
        <v>52.839442007852959</v>
      </c>
      <c r="K21" s="9">
        <v>166</v>
      </c>
      <c r="L21" s="7">
        <f t="shared" si="0"/>
        <v>29.878418692438824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2">
      <c r="A22" s="9">
        <v>607</v>
      </c>
      <c r="B22" s="9" t="s">
        <v>27</v>
      </c>
      <c r="C22" s="11">
        <v>2018</v>
      </c>
      <c r="D22" s="11" t="s">
        <v>24</v>
      </c>
      <c r="E22" s="9" t="s">
        <v>25</v>
      </c>
      <c r="F22" s="9">
        <v>1.81</v>
      </c>
      <c r="G22" s="9">
        <v>1.73</v>
      </c>
      <c r="H22" s="9">
        <v>20</v>
      </c>
      <c r="I22" s="9">
        <v>39</v>
      </c>
      <c r="J22" s="10">
        <f>K22/3.14</f>
        <v>52.866242038216555</v>
      </c>
      <c r="K22" s="9">
        <v>166</v>
      </c>
      <c r="L22" s="7">
        <f t="shared" si="0"/>
        <v>29.828527548547243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 x14ac:dyDescent="0.2">
      <c r="A23" s="9">
        <v>607</v>
      </c>
      <c r="B23" s="9" t="s">
        <v>12</v>
      </c>
      <c r="C23" s="11">
        <v>2018</v>
      </c>
      <c r="D23" s="11" t="s">
        <v>24</v>
      </c>
      <c r="E23" s="9" t="s">
        <v>26</v>
      </c>
      <c r="F23" s="9">
        <v>1.64</v>
      </c>
      <c r="G23" s="9">
        <v>1.43</v>
      </c>
      <c r="H23" s="9">
        <v>22</v>
      </c>
      <c r="I23" s="9">
        <v>40</v>
      </c>
      <c r="J23" s="10">
        <f>165/3.14</f>
        <v>52.547770700636939</v>
      </c>
      <c r="K23" s="9">
        <v>165</v>
      </c>
      <c r="L23" s="7">
        <f t="shared" si="0"/>
        <v>28.038074396837224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2">
      <c r="A24" s="9">
        <v>607</v>
      </c>
      <c r="B24" s="9" t="s">
        <v>28</v>
      </c>
      <c r="C24" s="11">
        <v>2018</v>
      </c>
      <c r="D24" s="11" t="s">
        <v>24</v>
      </c>
      <c r="E24" s="9" t="s">
        <v>29</v>
      </c>
      <c r="F24" s="9">
        <v>1.53</v>
      </c>
      <c r="G24" s="9">
        <v>1.3</v>
      </c>
      <c r="H24" s="9">
        <v>30</v>
      </c>
      <c r="I24" s="9">
        <v>27</v>
      </c>
      <c r="J24" s="12">
        <v>52</v>
      </c>
      <c r="K24" s="9">
        <v>163.36000000000001</v>
      </c>
      <c r="L24" s="7">
        <f t="shared" si="0"/>
        <v>21.401492530282724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2">
      <c r="A25" s="9">
        <v>607</v>
      </c>
      <c r="B25" s="9" t="s">
        <v>12</v>
      </c>
      <c r="C25" s="11">
        <v>2018</v>
      </c>
      <c r="D25" s="11" t="s">
        <v>24</v>
      </c>
      <c r="E25" s="9" t="s">
        <v>30</v>
      </c>
      <c r="F25" s="9">
        <v>1.65</v>
      </c>
      <c r="G25" s="9">
        <v>1.34</v>
      </c>
      <c r="H25" s="9">
        <v>28</v>
      </c>
      <c r="I25" s="9">
        <v>26</v>
      </c>
      <c r="J25" s="12">
        <v>51.7</v>
      </c>
      <c r="K25" s="9">
        <v>162.41999999999999</v>
      </c>
      <c r="L25" s="7">
        <f t="shared" si="0"/>
        <v>19.949726722991119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2">
      <c r="A26" s="9">
        <v>607</v>
      </c>
      <c r="B26" s="9" t="s">
        <v>12</v>
      </c>
      <c r="C26" s="11">
        <v>2018</v>
      </c>
      <c r="D26" s="11" t="s">
        <v>24</v>
      </c>
      <c r="E26" s="9" t="s">
        <v>31</v>
      </c>
      <c r="F26" s="9">
        <v>1.72</v>
      </c>
      <c r="G26" s="9">
        <v>1.18</v>
      </c>
      <c r="H26" s="9">
        <v>30</v>
      </c>
      <c r="I26" s="9">
        <v>23</v>
      </c>
      <c r="J26" s="12">
        <v>51.7</v>
      </c>
      <c r="K26" s="9">
        <v>162.41999999999999</v>
      </c>
      <c r="L26" s="7">
        <f t="shared" si="0"/>
        <v>16.746408493820006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2">
      <c r="A27" s="9">
        <v>608</v>
      </c>
      <c r="B27" s="9" t="s">
        <v>27</v>
      </c>
      <c r="C27" s="11">
        <v>2018</v>
      </c>
      <c r="D27" s="11" t="s">
        <v>24</v>
      </c>
      <c r="E27" s="9" t="s">
        <v>23</v>
      </c>
      <c r="F27" s="9">
        <v>1.87</v>
      </c>
      <c r="G27" s="9">
        <v>1.79</v>
      </c>
      <c r="H27" s="9">
        <v>24</v>
      </c>
      <c r="I27" s="9">
        <v>31</v>
      </c>
      <c r="J27" s="10">
        <f>K27/3.1415926</f>
        <v>70.346486046599424</v>
      </c>
      <c r="K27" s="9">
        <v>221</v>
      </c>
      <c r="L27" s="7">
        <f t="shared" si="0"/>
        <v>27.682972193423996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2">
      <c r="A28" s="9">
        <v>608</v>
      </c>
      <c r="B28" s="9" t="s">
        <v>27</v>
      </c>
      <c r="C28" s="11">
        <v>2018</v>
      </c>
      <c r="D28" s="11" t="s">
        <v>24</v>
      </c>
      <c r="E28" s="9" t="s">
        <v>25</v>
      </c>
      <c r="F28" s="9">
        <v>1.81</v>
      </c>
      <c r="G28" s="9">
        <v>1.73</v>
      </c>
      <c r="H28" s="9">
        <v>27</v>
      </c>
      <c r="I28" s="9">
        <v>37</v>
      </c>
      <c r="J28" s="10">
        <f>K28/3.14</f>
        <v>70.382165605095537</v>
      </c>
      <c r="K28" s="9">
        <v>221</v>
      </c>
      <c r="L28" s="7">
        <f t="shared" si="0"/>
        <v>37.008509680301522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2">
      <c r="A29" s="9">
        <v>608</v>
      </c>
      <c r="B29" s="9" t="s">
        <v>27</v>
      </c>
      <c r="C29" s="11">
        <v>2018</v>
      </c>
      <c r="D29" s="11" t="s">
        <v>24</v>
      </c>
      <c r="E29" s="9" t="s">
        <v>26</v>
      </c>
      <c r="F29" s="9">
        <v>1.64</v>
      </c>
      <c r="G29" s="9">
        <v>1.43</v>
      </c>
      <c r="H29" s="9">
        <v>30</v>
      </c>
      <c r="I29" s="9">
        <v>35</v>
      </c>
      <c r="J29" s="10">
        <f>223/3.14</f>
        <v>71.01910828025477</v>
      </c>
      <c r="K29" s="9">
        <v>223</v>
      </c>
      <c r="L29" s="7">
        <f t="shared" si="0"/>
        <v>31.678903389196545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2">
      <c r="A30" s="5">
        <v>609</v>
      </c>
      <c r="B30" s="5" t="s">
        <v>32</v>
      </c>
      <c r="C30" s="5">
        <v>2018</v>
      </c>
      <c r="D30" s="5" t="s">
        <v>14</v>
      </c>
      <c r="E30" s="5" t="s">
        <v>33</v>
      </c>
      <c r="F30" s="5">
        <v>1.7</v>
      </c>
      <c r="G30" s="5">
        <v>1.6</v>
      </c>
      <c r="H30" s="5">
        <v>20</v>
      </c>
      <c r="I30" s="5">
        <v>45</v>
      </c>
      <c r="J30" s="6">
        <v>72</v>
      </c>
      <c r="K30" s="5">
        <v>220</v>
      </c>
      <c r="L30" s="7">
        <f t="shared" si="0"/>
        <v>33.699999999999996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">
      <c r="A31" s="5">
        <v>609</v>
      </c>
      <c r="B31" s="5" t="s">
        <v>27</v>
      </c>
      <c r="C31" s="5">
        <v>2018</v>
      </c>
      <c r="D31" s="13" t="s">
        <v>14</v>
      </c>
      <c r="E31" s="5" t="s">
        <v>34</v>
      </c>
      <c r="F31" s="5">
        <v>1.8</v>
      </c>
      <c r="G31" s="5">
        <v>1.36</v>
      </c>
      <c r="H31" s="5">
        <v>19</v>
      </c>
      <c r="I31" s="5">
        <v>42</v>
      </c>
      <c r="J31" s="6">
        <v>72.5</v>
      </c>
      <c r="K31" s="5">
        <v>224</v>
      </c>
      <c r="L31" s="7">
        <f t="shared" si="0"/>
        <v>25.066440504656189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">
      <c r="A32" s="5">
        <v>609</v>
      </c>
      <c r="B32" s="5" t="s">
        <v>27</v>
      </c>
      <c r="C32" s="5">
        <v>2018</v>
      </c>
      <c r="D32" s="5" t="s">
        <v>16</v>
      </c>
      <c r="E32" s="5" t="s">
        <v>35</v>
      </c>
      <c r="F32" s="5">
        <v>1.73</v>
      </c>
      <c r="G32" s="5">
        <v>1.5</v>
      </c>
      <c r="H32" s="5">
        <v>16</v>
      </c>
      <c r="I32" s="5">
        <v>50</v>
      </c>
      <c r="J32" s="6">
        <v>71.099999999999994</v>
      </c>
      <c r="K32" s="5">
        <v>223</v>
      </c>
      <c r="L32" s="7">
        <f t="shared" si="0"/>
        <v>30.33208622226104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">
      <c r="A33" s="5">
        <v>611</v>
      </c>
      <c r="B33" s="5" t="s">
        <v>36</v>
      </c>
      <c r="C33" s="5">
        <v>2018</v>
      </c>
      <c r="D33" s="5" t="s">
        <v>14</v>
      </c>
      <c r="E33" s="5" t="s">
        <v>37</v>
      </c>
      <c r="F33" s="5">
        <v>1.67</v>
      </c>
      <c r="G33" s="5">
        <v>1.4</v>
      </c>
      <c r="H33" s="5">
        <v>23</v>
      </c>
      <c r="I33" s="5">
        <v>35</v>
      </c>
      <c r="J33" s="6">
        <v>157.5</v>
      </c>
      <c r="K33" s="5">
        <v>495</v>
      </c>
      <c r="L33" s="7">
        <f t="shared" si="0"/>
        <v>24.216682730352652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">
      <c r="A34" s="5">
        <v>611</v>
      </c>
      <c r="B34" s="5" t="s">
        <v>36</v>
      </c>
      <c r="C34" s="5">
        <v>2018</v>
      </c>
      <c r="D34" s="5" t="s">
        <v>14</v>
      </c>
      <c r="E34" s="5" t="s">
        <v>38</v>
      </c>
      <c r="F34" s="5">
        <v>1.84</v>
      </c>
      <c r="G34" s="5">
        <v>1.5</v>
      </c>
      <c r="H34" s="5">
        <v>22</v>
      </c>
      <c r="I34" s="5">
        <v>30</v>
      </c>
      <c r="J34" s="6">
        <v>156</v>
      </c>
      <c r="K34" s="5">
        <v>490</v>
      </c>
      <c r="L34" s="7">
        <f t="shared" si="0"/>
        <v>20.892558883257649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">
      <c r="A35" s="5">
        <v>611</v>
      </c>
      <c r="B35" s="5" t="s">
        <v>36</v>
      </c>
      <c r="C35" s="5">
        <v>2018</v>
      </c>
      <c r="D35" s="5" t="s">
        <v>16</v>
      </c>
      <c r="E35" s="5" t="s">
        <v>39</v>
      </c>
      <c r="F35" s="5">
        <v>1.67</v>
      </c>
      <c r="G35" s="5">
        <v>1.4</v>
      </c>
      <c r="H35" s="5">
        <v>23</v>
      </c>
      <c r="I35" s="5">
        <v>35</v>
      </c>
      <c r="J35" s="6">
        <v>156</v>
      </c>
      <c r="K35" s="5">
        <v>490</v>
      </c>
      <c r="L35" s="7">
        <f t="shared" si="0"/>
        <v>24.216682730352652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">
      <c r="A36" s="5">
        <v>611</v>
      </c>
      <c r="B36" s="5" t="s">
        <v>36</v>
      </c>
      <c r="C36" s="5">
        <v>2018</v>
      </c>
      <c r="D36" s="5" t="s">
        <v>16</v>
      </c>
      <c r="E36" s="5" t="s">
        <v>19</v>
      </c>
      <c r="F36" s="5">
        <v>1.83</v>
      </c>
      <c r="G36" s="5">
        <v>1.28</v>
      </c>
      <c r="H36" s="5">
        <v>40</v>
      </c>
      <c r="I36" s="5">
        <v>34</v>
      </c>
      <c r="J36" s="6">
        <v>476</v>
      </c>
      <c r="K36" s="5">
        <v>1495</v>
      </c>
      <c r="L36" s="7">
        <f t="shared" si="0"/>
        <v>36.364836062332252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x14ac:dyDescent="0.2">
      <c r="A37" s="5">
        <v>611</v>
      </c>
      <c r="B37" s="5" t="s">
        <v>36</v>
      </c>
      <c r="C37" s="5">
        <v>2018</v>
      </c>
      <c r="D37" s="5" t="s">
        <v>16</v>
      </c>
      <c r="E37" s="5" t="s">
        <v>20</v>
      </c>
      <c r="F37" s="5">
        <v>1.72</v>
      </c>
      <c r="G37" s="5">
        <v>1.5</v>
      </c>
      <c r="H37" s="5">
        <v>35</v>
      </c>
      <c r="I37" s="5">
        <v>30</v>
      </c>
      <c r="J37" s="6">
        <v>151.5</v>
      </c>
      <c r="K37" s="5">
        <v>476</v>
      </c>
      <c r="L37" s="7">
        <f t="shared" si="0"/>
        <v>32.03088913245535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x14ac:dyDescent="0.2">
      <c r="A38" s="5">
        <v>611</v>
      </c>
      <c r="B38" s="5" t="s">
        <v>36</v>
      </c>
      <c r="C38" s="5">
        <v>2018</v>
      </c>
      <c r="D38" s="5" t="s">
        <v>16</v>
      </c>
      <c r="E38" s="5" t="s">
        <v>21</v>
      </c>
      <c r="F38" s="5">
        <v>1.85</v>
      </c>
      <c r="G38" s="5">
        <v>1.512</v>
      </c>
      <c r="H38" s="5">
        <v>33</v>
      </c>
      <c r="I38" s="5">
        <v>30</v>
      </c>
      <c r="J38" s="8">
        <f t="shared" ref="J38:J39" si="3">K38/PI()*100</f>
        <v>151.51550582348438</v>
      </c>
      <c r="K38" s="5">
        <v>4.76</v>
      </c>
      <c r="L38" s="7">
        <f t="shared" si="0"/>
        <v>30.657469031485569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x14ac:dyDescent="0.2">
      <c r="A39" s="5">
        <v>611</v>
      </c>
      <c r="B39" s="5" t="s">
        <v>36</v>
      </c>
      <c r="C39" s="5">
        <v>2018</v>
      </c>
      <c r="D39" s="5" t="s">
        <v>16</v>
      </c>
      <c r="E39" s="5" t="s">
        <v>22</v>
      </c>
      <c r="F39" s="5">
        <v>1.75</v>
      </c>
      <c r="G39" s="5">
        <v>1.62</v>
      </c>
      <c r="H39" s="5">
        <v>30</v>
      </c>
      <c r="I39" s="5">
        <v>30</v>
      </c>
      <c r="J39" s="8">
        <f t="shared" si="3"/>
        <v>151.51550582348438</v>
      </c>
      <c r="K39" s="5">
        <v>4.76</v>
      </c>
      <c r="L39" s="7">
        <f t="shared" si="0"/>
        <v>29.809223082615812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x14ac:dyDescent="0.2">
      <c r="A40" s="9">
        <v>611</v>
      </c>
      <c r="B40" s="9" t="s">
        <v>36</v>
      </c>
      <c r="C40" s="11">
        <v>2018</v>
      </c>
      <c r="D40" s="11" t="s">
        <v>24</v>
      </c>
      <c r="E40" s="9" t="s">
        <v>40</v>
      </c>
      <c r="F40" s="9">
        <v>1.83</v>
      </c>
      <c r="G40" s="9">
        <v>1.55</v>
      </c>
      <c r="H40" s="9">
        <v>24</v>
      </c>
      <c r="I40" s="9">
        <v>45</v>
      </c>
      <c r="J40" s="12">
        <v>108</v>
      </c>
      <c r="K40" s="9">
        <v>340</v>
      </c>
      <c r="L40" s="7">
        <f t="shared" si="0"/>
        <v>39.029999999999994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2.75" x14ac:dyDescent="0.2">
      <c r="A41" s="9">
        <v>611</v>
      </c>
      <c r="B41" s="9" t="s">
        <v>36</v>
      </c>
      <c r="C41" s="11">
        <v>2018</v>
      </c>
      <c r="D41" s="11" t="s">
        <v>24</v>
      </c>
      <c r="E41" s="9" t="s">
        <v>41</v>
      </c>
      <c r="F41" s="9">
        <v>1.829</v>
      </c>
      <c r="G41" s="9">
        <v>1.6</v>
      </c>
      <c r="H41" s="9">
        <v>27</v>
      </c>
      <c r="I41" s="9">
        <v>33</v>
      </c>
      <c r="J41" s="12">
        <v>111</v>
      </c>
      <c r="K41" s="9">
        <v>348</v>
      </c>
      <c r="L41" s="7">
        <f t="shared" si="0"/>
        <v>29.883408026132461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.75" x14ac:dyDescent="0.2">
      <c r="A42" s="5">
        <v>612</v>
      </c>
      <c r="B42" s="5" t="s">
        <v>42</v>
      </c>
      <c r="C42" s="5">
        <v>2018</v>
      </c>
      <c r="D42" s="5" t="s">
        <v>14</v>
      </c>
      <c r="E42" s="5" t="s">
        <v>37</v>
      </c>
      <c r="F42" s="5">
        <v>1.67</v>
      </c>
      <c r="G42" s="5">
        <v>1.4</v>
      </c>
      <c r="H42" s="5">
        <v>18</v>
      </c>
      <c r="I42" s="5">
        <v>36</v>
      </c>
      <c r="J42" s="6">
        <v>75</v>
      </c>
      <c r="K42" s="5">
        <v>236</v>
      </c>
      <c r="L42" s="7">
        <f t="shared" si="0"/>
        <v>19.978871705735095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x14ac:dyDescent="0.2">
      <c r="A43" s="5">
        <v>612</v>
      </c>
      <c r="B43" s="5" t="s">
        <v>42</v>
      </c>
      <c r="C43" s="5">
        <v>2018</v>
      </c>
      <c r="D43" s="5" t="s">
        <v>14</v>
      </c>
      <c r="E43" s="5" t="s">
        <v>13</v>
      </c>
      <c r="F43" s="5">
        <v>1.78</v>
      </c>
      <c r="G43" s="5">
        <v>1.4</v>
      </c>
      <c r="H43" s="5">
        <v>17</v>
      </c>
      <c r="I43" s="5">
        <v>36</v>
      </c>
      <c r="J43" s="6">
        <v>73.210999999999999</v>
      </c>
      <c r="K43" s="5">
        <v>83</v>
      </c>
      <c r="L43" s="7">
        <f t="shared" si="0"/>
        <v>19.07171216652759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x14ac:dyDescent="0.2">
      <c r="A44" s="5">
        <v>612</v>
      </c>
      <c r="B44" s="5" t="s">
        <v>42</v>
      </c>
      <c r="C44" s="5">
        <v>2018</v>
      </c>
      <c r="D44" s="5" t="s">
        <v>16</v>
      </c>
      <c r="E44" s="5" t="s">
        <v>38</v>
      </c>
      <c r="F44" s="5">
        <v>1.84</v>
      </c>
      <c r="G44" s="5">
        <v>1.5</v>
      </c>
      <c r="H44" s="5">
        <v>18</v>
      </c>
      <c r="I44" s="5">
        <v>33</v>
      </c>
      <c r="J44" s="6">
        <v>75.5</v>
      </c>
      <c r="K44" s="5">
        <v>237</v>
      </c>
      <c r="L44" s="7">
        <f t="shared" si="0"/>
        <v>19.374005016332788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x14ac:dyDescent="0.2">
      <c r="A45" s="5">
        <v>612</v>
      </c>
      <c r="B45" s="5" t="s">
        <v>42</v>
      </c>
      <c r="C45" s="5">
        <v>2018</v>
      </c>
      <c r="D45" s="5" t="s">
        <v>16</v>
      </c>
      <c r="E45" s="5" t="s">
        <v>15</v>
      </c>
      <c r="F45" s="5">
        <v>1.75</v>
      </c>
      <c r="G45" s="5">
        <v>1.6</v>
      </c>
      <c r="H45" s="5">
        <v>19</v>
      </c>
      <c r="I45" s="5">
        <v>37</v>
      </c>
      <c r="J45" s="6">
        <v>73.210999999999999</v>
      </c>
      <c r="K45" s="5">
        <v>230</v>
      </c>
      <c r="L45" s="7">
        <f t="shared" si="0"/>
        <v>24.658043123124944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x14ac:dyDescent="0.2">
      <c r="A46" s="5">
        <v>612</v>
      </c>
      <c r="B46" s="5" t="s">
        <v>42</v>
      </c>
      <c r="C46" s="5">
        <v>2018</v>
      </c>
      <c r="D46" s="5" t="s">
        <v>16</v>
      </c>
      <c r="E46" s="5" t="s">
        <v>17</v>
      </c>
      <c r="F46" s="5">
        <v>2.0299999999999998</v>
      </c>
      <c r="G46" s="5">
        <v>2</v>
      </c>
      <c r="H46" s="5">
        <v>16</v>
      </c>
      <c r="I46" s="5">
        <v>34</v>
      </c>
      <c r="J46" s="6">
        <v>73.210999999999999</v>
      </c>
      <c r="K46" s="5">
        <v>83</v>
      </c>
      <c r="L46" s="7">
        <f t="shared" si="0"/>
        <v>23.614272538957657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x14ac:dyDescent="0.2">
      <c r="A47" s="5">
        <v>612</v>
      </c>
      <c r="B47" s="5" t="s">
        <v>42</v>
      </c>
      <c r="C47" s="5">
        <v>2018</v>
      </c>
      <c r="D47" s="5" t="s">
        <v>16</v>
      </c>
      <c r="E47" s="5" t="s">
        <v>18</v>
      </c>
      <c r="F47" s="5">
        <v>1.75</v>
      </c>
      <c r="G47" s="5">
        <v>1.67</v>
      </c>
      <c r="H47" s="5">
        <v>17</v>
      </c>
      <c r="I47" s="5">
        <v>34</v>
      </c>
      <c r="J47" s="6">
        <v>73.210999999999999</v>
      </c>
      <c r="K47" s="5">
        <v>228</v>
      </c>
      <c r="L47" s="7">
        <f t="shared" si="0"/>
        <v>20.899296793156495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x14ac:dyDescent="0.2">
      <c r="A48" s="5">
        <v>612</v>
      </c>
      <c r="B48" s="5" t="s">
        <v>42</v>
      </c>
      <c r="C48" s="5">
        <v>2018</v>
      </c>
      <c r="D48" s="5" t="s">
        <v>16</v>
      </c>
      <c r="E48" s="5" t="s">
        <v>39</v>
      </c>
      <c r="F48" s="5">
        <v>1.67</v>
      </c>
      <c r="G48" s="5">
        <v>1.4</v>
      </c>
      <c r="H48" s="5">
        <v>20</v>
      </c>
      <c r="I48" s="5">
        <v>34</v>
      </c>
      <c r="J48" s="6">
        <v>75.5</v>
      </c>
      <c r="K48" s="5">
        <v>237</v>
      </c>
      <c r="L48" s="7">
        <f t="shared" si="0"/>
        <v>20.556238471587946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x14ac:dyDescent="0.2">
      <c r="A49" s="9">
        <v>612</v>
      </c>
      <c r="B49" s="9" t="s">
        <v>42</v>
      </c>
      <c r="C49" s="11">
        <v>2018</v>
      </c>
      <c r="D49" s="11" t="s">
        <v>24</v>
      </c>
      <c r="E49" s="9" t="s">
        <v>43</v>
      </c>
      <c r="F49" s="9">
        <v>1.64</v>
      </c>
      <c r="G49" s="9">
        <v>1.5</v>
      </c>
      <c r="H49" s="9">
        <v>18</v>
      </c>
      <c r="I49" s="9">
        <v>38</v>
      </c>
      <c r="J49" s="12">
        <v>75</v>
      </c>
      <c r="K49" s="9">
        <v>235</v>
      </c>
      <c r="L49" s="7">
        <f t="shared" si="0"/>
        <v>22.73471191568137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75" x14ac:dyDescent="0.2">
      <c r="A50" s="9">
        <v>612</v>
      </c>
      <c r="B50" s="9" t="s">
        <v>42</v>
      </c>
      <c r="C50" s="11">
        <v>2018</v>
      </c>
      <c r="D50" s="11" t="s">
        <v>24</v>
      </c>
      <c r="E50" s="9" t="s">
        <v>44</v>
      </c>
      <c r="F50" s="9">
        <v>1.75</v>
      </c>
      <c r="G50" s="9">
        <v>1.48</v>
      </c>
      <c r="H50" s="9">
        <v>18</v>
      </c>
      <c r="I50" s="9">
        <v>40</v>
      </c>
      <c r="J50" s="12">
        <v>76</v>
      </c>
      <c r="K50" s="9">
        <v>237</v>
      </c>
      <c r="L50" s="7">
        <f t="shared" si="0"/>
        <v>24.103614174562736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.75" x14ac:dyDescent="0.2">
      <c r="A51" s="9">
        <v>612</v>
      </c>
      <c r="B51" s="9" t="s">
        <v>42</v>
      </c>
      <c r="C51" s="11">
        <v>2018</v>
      </c>
      <c r="D51" s="11" t="s">
        <v>24</v>
      </c>
      <c r="E51" s="9" t="s">
        <v>45</v>
      </c>
      <c r="F51" s="9">
        <v>1.82</v>
      </c>
      <c r="G51" s="9">
        <v>1.5</v>
      </c>
      <c r="H51" s="9">
        <v>17</v>
      </c>
      <c r="I51" s="9">
        <v>41</v>
      </c>
      <c r="J51" s="10">
        <v>75</v>
      </c>
      <c r="K51" s="9">
        <v>235</v>
      </c>
      <c r="L51" s="7">
        <f t="shared" si="0"/>
        <v>23.986811814313782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75" x14ac:dyDescent="0.2">
      <c r="A52" s="9">
        <v>612</v>
      </c>
      <c r="B52" s="9" t="s">
        <v>42</v>
      </c>
      <c r="C52" s="11">
        <v>2018</v>
      </c>
      <c r="D52" s="11" t="s">
        <v>24</v>
      </c>
      <c r="E52" s="9" t="s">
        <v>40</v>
      </c>
      <c r="F52" s="9">
        <v>1.83</v>
      </c>
      <c r="G52" s="9">
        <v>1.55</v>
      </c>
      <c r="H52" s="9">
        <v>17</v>
      </c>
      <c r="I52" s="9">
        <v>38</v>
      </c>
      <c r="J52" s="12">
        <v>70</v>
      </c>
      <c r="K52" s="9">
        <v>220</v>
      </c>
      <c r="L52" s="7">
        <f t="shared" si="0"/>
        <v>22.416876258452007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75" x14ac:dyDescent="0.2">
      <c r="A53" s="9">
        <v>612</v>
      </c>
      <c r="B53" s="9" t="s">
        <v>42</v>
      </c>
      <c r="C53" s="11">
        <v>2018</v>
      </c>
      <c r="D53" s="11" t="s">
        <v>24</v>
      </c>
      <c r="E53" s="9" t="s">
        <v>41</v>
      </c>
      <c r="F53" s="9">
        <v>1.829</v>
      </c>
      <c r="G53" s="9">
        <v>1.6</v>
      </c>
      <c r="H53" s="9">
        <v>22</v>
      </c>
      <c r="I53" s="9">
        <v>26</v>
      </c>
      <c r="J53" s="12">
        <v>74</v>
      </c>
      <c r="K53" s="9">
        <v>231</v>
      </c>
      <c r="L53" s="7">
        <f t="shared" si="0"/>
        <v>18.997187117518326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.75" x14ac:dyDescent="0.2">
      <c r="A54" s="9">
        <v>612</v>
      </c>
      <c r="B54" s="9" t="s">
        <v>46</v>
      </c>
      <c r="C54" s="11">
        <v>2018</v>
      </c>
      <c r="D54" s="11" t="s">
        <v>24</v>
      </c>
      <c r="E54" s="9" t="s">
        <v>29</v>
      </c>
      <c r="F54" s="9">
        <v>1.53</v>
      </c>
      <c r="G54" s="9">
        <v>1.3</v>
      </c>
      <c r="H54" s="9">
        <v>25</v>
      </c>
      <c r="I54" s="9">
        <v>29</v>
      </c>
      <c r="J54" s="12">
        <v>74.099999999999994</v>
      </c>
      <c r="K54" s="9">
        <v>232.79</v>
      </c>
      <c r="L54" s="7">
        <f t="shared" si="0"/>
        <v>19.545044172214993</v>
      </c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75" x14ac:dyDescent="0.2">
      <c r="A55" s="9">
        <v>612</v>
      </c>
      <c r="B55" s="9" t="s">
        <v>42</v>
      </c>
      <c r="C55" s="11">
        <v>2018</v>
      </c>
      <c r="D55" s="11" t="s">
        <v>24</v>
      </c>
      <c r="E55" s="9" t="s">
        <v>30</v>
      </c>
      <c r="F55" s="9">
        <v>1.65</v>
      </c>
      <c r="G55" s="9">
        <v>1.34</v>
      </c>
      <c r="H55" s="9">
        <v>26</v>
      </c>
      <c r="I55" s="9">
        <v>33</v>
      </c>
      <c r="J55" s="12">
        <v>74.3</v>
      </c>
      <c r="K55" s="9">
        <v>233.42</v>
      </c>
      <c r="L55" s="7">
        <f t="shared" si="0"/>
        <v>24.27536054700127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75" x14ac:dyDescent="0.2">
      <c r="A56" s="9">
        <v>612</v>
      </c>
      <c r="B56" s="9" t="s">
        <v>47</v>
      </c>
      <c r="C56" s="11">
        <v>2018</v>
      </c>
      <c r="D56" s="11" t="s">
        <v>24</v>
      </c>
      <c r="E56" s="9" t="s">
        <v>31</v>
      </c>
      <c r="F56" s="9">
        <v>1.72</v>
      </c>
      <c r="G56" s="9">
        <v>1.18</v>
      </c>
      <c r="H56" s="9">
        <v>25</v>
      </c>
      <c r="I56" s="9">
        <v>28</v>
      </c>
      <c r="J56" s="12">
        <v>74.099999999999994</v>
      </c>
      <c r="K56" s="9">
        <v>232.48</v>
      </c>
      <c r="L56" s="7">
        <f t="shared" si="0"/>
        <v>17.405428234013623</v>
      </c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75" x14ac:dyDescent="0.2">
      <c r="A57" s="5">
        <v>613</v>
      </c>
      <c r="B57" s="5" t="s">
        <v>48</v>
      </c>
      <c r="C57" s="5">
        <v>2018</v>
      </c>
      <c r="D57" s="5" t="s">
        <v>14</v>
      </c>
      <c r="E57" s="5" t="s">
        <v>37</v>
      </c>
      <c r="F57" s="5">
        <v>1.67</v>
      </c>
      <c r="G57" s="5">
        <v>1.4</v>
      </c>
      <c r="H57" s="5">
        <v>19</v>
      </c>
      <c r="I57" s="5">
        <v>33</v>
      </c>
      <c r="J57" s="6">
        <v>27</v>
      </c>
      <c r="K57" s="5">
        <v>85</v>
      </c>
      <c r="L57" s="7">
        <f t="shared" si="0"/>
        <v>18.944241979053778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x14ac:dyDescent="0.2">
      <c r="A58" s="5">
        <v>613</v>
      </c>
      <c r="B58" s="5" t="s">
        <v>48</v>
      </c>
      <c r="C58" s="5">
        <v>2018</v>
      </c>
      <c r="D58" s="5" t="s">
        <v>14</v>
      </c>
      <c r="E58" s="5" t="s">
        <v>13</v>
      </c>
      <c r="F58" s="5">
        <v>1.78</v>
      </c>
      <c r="G58" s="5">
        <v>1.4</v>
      </c>
      <c r="H58" s="5">
        <v>15</v>
      </c>
      <c r="I58" s="5">
        <v>35</v>
      </c>
      <c r="J58" s="6">
        <v>25.463999999999999</v>
      </c>
      <c r="K58" s="5">
        <v>80</v>
      </c>
      <c r="L58" s="7">
        <f t="shared" si="0"/>
        <v>16.484358302403905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x14ac:dyDescent="0.2">
      <c r="A59" s="5">
        <v>613</v>
      </c>
      <c r="B59" s="5" t="s">
        <v>48</v>
      </c>
      <c r="C59" s="5">
        <v>2018</v>
      </c>
      <c r="D59" s="5" t="s">
        <v>16</v>
      </c>
      <c r="E59" s="5" t="s">
        <v>38</v>
      </c>
      <c r="F59" s="5">
        <v>1.84</v>
      </c>
      <c r="G59" s="5">
        <v>1.5</v>
      </c>
      <c r="H59" s="5">
        <v>18</v>
      </c>
      <c r="I59" s="5">
        <v>32</v>
      </c>
      <c r="J59" s="6">
        <v>27</v>
      </c>
      <c r="K59" s="5">
        <v>85</v>
      </c>
      <c r="L59" s="7">
        <f t="shared" si="0"/>
        <v>18.711472501551842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x14ac:dyDescent="0.2">
      <c r="A60" s="5">
        <v>613</v>
      </c>
      <c r="B60" s="5" t="s">
        <v>48</v>
      </c>
      <c r="C60" s="5">
        <v>2018</v>
      </c>
      <c r="D60" s="5" t="s">
        <v>16</v>
      </c>
      <c r="E60" s="5" t="s">
        <v>15</v>
      </c>
      <c r="F60" s="5">
        <v>1.75</v>
      </c>
      <c r="G60" s="5">
        <v>1.6</v>
      </c>
      <c r="H60" s="5">
        <v>15</v>
      </c>
      <c r="I60" s="5">
        <v>35</v>
      </c>
      <c r="J60" s="6">
        <v>25.463999999999999</v>
      </c>
      <c r="K60" s="5">
        <v>80</v>
      </c>
      <c r="L60" s="7">
        <f t="shared" si="0"/>
        <v>18.554980917033035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x14ac:dyDescent="0.2">
      <c r="A61" s="5">
        <v>613</v>
      </c>
      <c r="B61" s="5" t="s">
        <v>48</v>
      </c>
      <c r="C61" s="5">
        <v>2018</v>
      </c>
      <c r="D61" s="5" t="s">
        <v>16</v>
      </c>
      <c r="E61" s="5" t="s">
        <v>17</v>
      </c>
      <c r="F61" s="5">
        <v>2.0299999999999998</v>
      </c>
      <c r="G61" s="5">
        <v>2</v>
      </c>
      <c r="H61" s="5">
        <v>15</v>
      </c>
      <c r="I61" s="5">
        <v>35</v>
      </c>
      <c r="J61" s="6">
        <v>25.463999999999999</v>
      </c>
      <c r="K61" s="5">
        <v>80</v>
      </c>
      <c r="L61" s="7">
        <f t="shared" si="0"/>
        <v>23.036226146291291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x14ac:dyDescent="0.2">
      <c r="A62" s="5">
        <v>613</v>
      </c>
      <c r="B62" s="5" t="s">
        <v>48</v>
      </c>
      <c r="C62" s="5">
        <v>2018</v>
      </c>
      <c r="D62" s="5" t="s">
        <v>16</v>
      </c>
      <c r="E62" s="5" t="s">
        <v>18</v>
      </c>
      <c r="F62" s="5">
        <v>1.75</v>
      </c>
      <c r="G62" s="5">
        <v>1.67</v>
      </c>
      <c r="H62" s="5">
        <v>15</v>
      </c>
      <c r="I62" s="5">
        <v>35</v>
      </c>
      <c r="J62" s="6">
        <v>25.463999999999999</v>
      </c>
      <c r="K62" s="5">
        <v>80</v>
      </c>
      <c r="L62" s="7">
        <f t="shared" si="0"/>
        <v>19.290198832153227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x14ac:dyDescent="0.2">
      <c r="A63" s="5">
        <v>613</v>
      </c>
      <c r="B63" s="5" t="s">
        <v>48</v>
      </c>
      <c r="C63" s="5">
        <v>2018</v>
      </c>
      <c r="D63" s="5" t="s">
        <v>16</v>
      </c>
      <c r="E63" s="5" t="s">
        <v>39</v>
      </c>
      <c r="F63" s="5">
        <v>1.67</v>
      </c>
      <c r="G63" s="5">
        <v>1.4</v>
      </c>
      <c r="H63" s="5">
        <v>22</v>
      </c>
      <c r="I63" s="5">
        <v>30</v>
      </c>
      <c r="J63" s="6">
        <v>28</v>
      </c>
      <c r="K63" s="5">
        <v>88</v>
      </c>
      <c r="L63" s="7">
        <f t="shared" si="0"/>
        <v>19.452388291040471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x14ac:dyDescent="0.2">
      <c r="A64" s="9">
        <v>613</v>
      </c>
      <c r="B64" s="9" t="s">
        <v>48</v>
      </c>
      <c r="C64" s="11">
        <v>2018</v>
      </c>
      <c r="D64" s="11" t="s">
        <v>24</v>
      </c>
      <c r="E64" s="9" t="s">
        <v>43</v>
      </c>
      <c r="F64" s="9">
        <v>1.64</v>
      </c>
      <c r="G64" s="9">
        <v>1.5</v>
      </c>
      <c r="H64" s="9">
        <v>13</v>
      </c>
      <c r="I64" s="9">
        <v>45</v>
      </c>
      <c r="J64" s="12">
        <v>27.6</v>
      </c>
      <c r="K64" s="9">
        <v>89</v>
      </c>
      <c r="L64" s="7">
        <f t="shared" si="0"/>
        <v>21.139999999999997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75" x14ac:dyDescent="0.2">
      <c r="A65" s="9">
        <v>613</v>
      </c>
      <c r="B65" s="9" t="s">
        <v>48</v>
      </c>
      <c r="C65" s="11">
        <v>2018</v>
      </c>
      <c r="D65" s="11" t="s">
        <v>24</v>
      </c>
      <c r="E65" s="9" t="s">
        <v>23</v>
      </c>
      <c r="F65" s="9">
        <v>1.87</v>
      </c>
      <c r="G65" s="9">
        <v>1.79</v>
      </c>
      <c r="H65" s="9">
        <v>18</v>
      </c>
      <c r="I65" s="9">
        <v>38</v>
      </c>
      <c r="J65" s="10">
        <f>K65/3.1415926</f>
        <v>28.011270461994339</v>
      </c>
      <c r="K65" s="9">
        <v>88</v>
      </c>
      <c r="L65" s="7">
        <f t="shared" si="0"/>
        <v>27.043022886046433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75" x14ac:dyDescent="0.2">
      <c r="A66" s="9">
        <v>613</v>
      </c>
      <c r="B66" s="9" t="s">
        <v>48</v>
      </c>
      <c r="C66" s="11">
        <v>2018</v>
      </c>
      <c r="D66" s="11" t="s">
        <v>24</v>
      </c>
      <c r="E66" s="9" t="s">
        <v>25</v>
      </c>
      <c r="F66" s="9">
        <v>1.81</v>
      </c>
      <c r="G66" s="9">
        <v>1.73</v>
      </c>
      <c r="H66" s="9">
        <v>18</v>
      </c>
      <c r="I66" s="9">
        <v>38</v>
      </c>
      <c r="J66" s="10">
        <f>K66/3.14</f>
        <v>28.025477707006367</v>
      </c>
      <c r="K66" s="9">
        <v>88</v>
      </c>
      <c r="L66" s="7">
        <f t="shared" si="0"/>
        <v>26.139234409419178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x14ac:dyDescent="0.2">
      <c r="A67" s="9">
        <v>613</v>
      </c>
      <c r="B67" s="9" t="s">
        <v>48</v>
      </c>
      <c r="C67" s="11">
        <v>2018</v>
      </c>
      <c r="D67" s="11" t="s">
        <v>24</v>
      </c>
      <c r="E67" s="9" t="s">
        <v>44</v>
      </c>
      <c r="F67" s="9">
        <v>1.75</v>
      </c>
      <c r="G67" s="9">
        <v>1.48</v>
      </c>
      <c r="H67" s="9">
        <v>12</v>
      </c>
      <c r="I67" s="9">
        <v>41</v>
      </c>
      <c r="J67" s="12">
        <v>27</v>
      </c>
      <c r="K67" s="9">
        <v>85</v>
      </c>
      <c r="L67" s="7">
        <f t="shared" si="0"/>
        <v>17.188532463616184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75" x14ac:dyDescent="0.2">
      <c r="A68" s="9">
        <v>613</v>
      </c>
      <c r="B68" s="9" t="s">
        <v>48</v>
      </c>
      <c r="C68" s="9">
        <v>2018</v>
      </c>
      <c r="D68" s="11" t="s">
        <v>24</v>
      </c>
      <c r="E68" s="9" t="s">
        <v>45</v>
      </c>
      <c r="F68" s="9">
        <v>1.82</v>
      </c>
      <c r="G68" s="9">
        <v>1.5</v>
      </c>
      <c r="H68" s="9">
        <v>13</v>
      </c>
      <c r="I68" s="9">
        <v>41</v>
      </c>
      <c r="J68" s="10">
        <v>27.3</v>
      </c>
      <c r="K68" s="9">
        <v>85</v>
      </c>
      <c r="L68" s="7">
        <f t="shared" si="0"/>
        <v>18.771091387416419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75" x14ac:dyDescent="0.2">
      <c r="A69" s="9">
        <v>613</v>
      </c>
      <c r="B69" s="9" t="s">
        <v>48</v>
      </c>
      <c r="C69" s="9">
        <v>2018</v>
      </c>
      <c r="D69" s="11" t="s">
        <v>24</v>
      </c>
      <c r="E69" s="9" t="s">
        <v>26</v>
      </c>
      <c r="F69" s="9">
        <v>1.64</v>
      </c>
      <c r="G69" s="9">
        <v>1.43</v>
      </c>
      <c r="H69" s="9">
        <v>20</v>
      </c>
      <c r="I69" s="9">
        <v>40</v>
      </c>
      <c r="J69" s="10">
        <f>88/3.14</f>
        <v>28.025477707006367</v>
      </c>
      <c r="K69" s="9">
        <v>88</v>
      </c>
      <c r="L69" s="7">
        <f t="shared" si="0"/>
        <v>25.638249451670205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75" x14ac:dyDescent="0.2">
      <c r="A70" s="9">
        <v>613</v>
      </c>
      <c r="B70" s="9" t="s">
        <v>48</v>
      </c>
      <c r="C70" s="9">
        <v>2018</v>
      </c>
      <c r="D70" s="11" t="s">
        <v>24</v>
      </c>
      <c r="E70" s="9" t="s">
        <v>40</v>
      </c>
      <c r="F70" s="9">
        <v>1.83</v>
      </c>
      <c r="G70" s="9">
        <v>1.55</v>
      </c>
      <c r="H70" s="9">
        <v>15</v>
      </c>
      <c r="I70" s="9">
        <v>40</v>
      </c>
      <c r="J70" s="12">
        <v>24</v>
      </c>
      <c r="K70" s="9">
        <v>77</v>
      </c>
      <c r="L70" s="7">
        <f t="shared" si="0"/>
        <v>21.33906642487176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75" x14ac:dyDescent="0.2">
      <c r="A71" s="9">
        <v>613</v>
      </c>
      <c r="B71" s="9" t="s">
        <v>48</v>
      </c>
      <c r="C71" s="9">
        <v>2018</v>
      </c>
      <c r="D71" s="11" t="s">
        <v>24</v>
      </c>
      <c r="E71" s="9" t="s">
        <v>41</v>
      </c>
      <c r="F71" s="9">
        <v>1.829</v>
      </c>
      <c r="G71" s="9">
        <v>1.6</v>
      </c>
      <c r="H71" s="9">
        <v>18.5</v>
      </c>
      <c r="I71" s="9">
        <v>34</v>
      </c>
      <c r="J71" s="12">
        <v>28</v>
      </c>
      <c r="K71" s="9">
        <v>89</v>
      </c>
      <c r="L71" s="7">
        <f t="shared" si="0"/>
        <v>21.794452098535832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75" x14ac:dyDescent="0.2">
      <c r="A72" s="9">
        <v>613</v>
      </c>
      <c r="B72" s="9" t="s">
        <v>48</v>
      </c>
      <c r="C72" s="9">
        <v>2018</v>
      </c>
      <c r="D72" s="11" t="s">
        <v>24</v>
      </c>
      <c r="E72" s="9" t="s">
        <v>49</v>
      </c>
      <c r="F72" s="9">
        <v>1.7270000000000001</v>
      </c>
      <c r="G72" s="9">
        <v>1.72</v>
      </c>
      <c r="H72" s="9">
        <v>11</v>
      </c>
      <c r="I72" s="9">
        <v>42</v>
      </c>
      <c r="J72" s="12">
        <v>28.2</v>
      </c>
      <c r="K72" s="9">
        <v>89</v>
      </c>
      <c r="L72" s="7">
        <f t="shared" si="0"/>
        <v>18.762644518115131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75" x14ac:dyDescent="0.2">
      <c r="A73" s="9">
        <v>613</v>
      </c>
      <c r="B73" s="9" t="s">
        <v>48</v>
      </c>
      <c r="C73" s="9">
        <v>2018</v>
      </c>
      <c r="D73" s="9" t="s">
        <v>24</v>
      </c>
      <c r="E73" s="9" t="s">
        <v>50</v>
      </c>
      <c r="F73" s="9">
        <v>1.6</v>
      </c>
      <c r="G73" s="9">
        <v>1.38</v>
      </c>
      <c r="H73" s="9">
        <v>12</v>
      </c>
      <c r="I73" s="9">
        <v>27</v>
      </c>
      <c r="J73" s="12">
        <v>40</v>
      </c>
      <c r="K73" s="9">
        <v>84.82</v>
      </c>
      <c r="L73" s="7">
        <f t="shared" si="0"/>
        <v>10.037741443627739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75" x14ac:dyDescent="0.2">
      <c r="A74" s="9">
        <v>613</v>
      </c>
      <c r="B74" s="9" t="s">
        <v>51</v>
      </c>
      <c r="C74" s="9">
        <v>2018</v>
      </c>
      <c r="D74" s="9" t="s">
        <v>24</v>
      </c>
      <c r="E74" s="9" t="s">
        <v>29</v>
      </c>
      <c r="F74" s="9">
        <v>1.53</v>
      </c>
      <c r="G74" s="9">
        <v>1.3</v>
      </c>
      <c r="H74" s="9">
        <v>20</v>
      </c>
      <c r="I74" s="9">
        <v>32</v>
      </c>
      <c r="J74" s="12">
        <v>27.4</v>
      </c>
      <c r="K74" s="9">
        <v>86.08</v>
      </c>
      <c r="L74" s="7">
        <f t="shared" si="0"/>
        <v>17.776603149642515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75" x14ac:dyDescent="0.2">
      <c r="A75" s="9">
        <v>613</v>
      </c>
      <c r="B75" s="9" t="s">
        <v>52</v>
      </c>
      <c r="C75" s="9">
        <v>2018</v>
      </c>
      <c r="D75" s="9" t="s">
        <v>24</v>
      </c>
      <c r="E75" s="9" t="s">
        <v>53</v>
      </c>
      <c r="F75" s="9">
        <v>1.85</v>
      </c>
      <c r="G75" s="9">
        <v>1.9</v>
      </c>
      <c r="H75" s="9">
        <v>10</v>
      </c>
      <c r="I75" s="9">
        <v>45</v>
      </c>
      <c r="J75" s="12">
        <v>27.5</v>
      </c>
      <c r="K75" s="9">
        <v>86.39</v>
      </c>
      <c r="L75" s="7">
        <f t="shared" si="0"/>
        <v>20.849999999999998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75" x14ac:dyDescent="0.2">
      <c r="A76" s="9">
        <v>613</v>
      </c>
      <c r="B76" s="9" t="s">
        <v>48</v>
      </c>
      <c r="C76" s="9">
        <v>2018</v>
      </c>
      <c r="D76" s="9" t="s">
        <v>24</v>
      </c>
      <c r="E76" s="9" t="s">
        <v>30</v>
      </c>
      <c r="F76" s="9">
        <v>1.65</v>
      </c>
      <c r="G76" s="9">
        <v>1.34</v>
      </c>
      <c r="H76" s="9">
        <v>20</v>
      </c>
      <c r="I76" s="9">
        <v>31</v>
      </c>
      <c r="J76" s="12">
        <v>27.5</v>
      </c>
      <c r="K76" s="9">
        <v>86.39</v>
      </c>
      <c r="L76" s="7">
        <f t="shared" si="0"/>
        <v>17.753064589938617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75" x14ac:dyDescent="0.2">
      <c r="A77" s="9">
        <v>613</v>
      </c>
      <c r="B77" s="9" t="s">
        <v>48</v>
      </c>
      <c r="C77" s="9">
        <v>2018</v>
      </c>
      <c r="D77" s="9" t="s">
        <v>24</v>
      </c>
      <c r="E77" s="9" t="s">
        <v>31</v>
      </c>
      <c r="F77" s="9">
        <v>1.72</v>
      </c>
      <c r="G77" s="9">
        <v>1.18</v>
      </c>
      <c r="H77" s="9">
        <v>21</v>
      </c>
      <c r="I77" s="9">
        <v>25</v>
      </c>
      <c r="J77" s="12">
        <v>27.6</v>
      </c>
      <c r="K77" s="9">
        <v>86.71</v>
      </c>
      <c r="L77" s="7">
        <f t="shared" si="0"/>
        <v>13.275103769080864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75" x14ac:dyDescent="0.2">
      <c r="A78" s="5">
        <v>614</v>
      </c>
      <c r="B78" s="5" t="s">
        <v>48</v>
      </c>
      <c r="C78" s="5">
        <v>2018</v>
      </c>
      <c r="D78" s="13" t="s">
        <v>14</v>
      </c>
      <c r="E78" s="5" t="s">
        <v>34</v>
      </c>
      <c r="F78" s="5">
        <v>1.8</v>
      </c>
      <c r="G78" s="5">
        <v>1.36</v>
      </c>
      <c r="H78" s="5">
        <v>16</v>
      </c>
      <c r="I78" s="5">
        <v>29</v>
      </c>
      <c r="J78" s="6">
        <v>26.5</v>
      </c>
      <c r="K78" s="5">
        <v>80</v>
      </c>
      <c r="L78" s="7">
        <f t="shared" si="0"/>
        <v>13.861764959612255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x14ac:dyDescent="0.2">
      <c r="A79" s="5">
        <v>614</v>
      </c>
      <c r="B79" s="5" t="s">
        <v>48</v>
      </c>
      <c r="C79" s="5">
        <v>2018</v>
      </c>
      <c r="D79" s="5" t="s">
        <v>14</v>
      </c>
      <c r="E79" s="5" t="s">
        <v>33</v>
      </c>
      <c r="F79" s="5">
        <v>1.7</v>
      </c>
      <c r="G79" s="5">
        <v>1.6</v>
      </c>
      <c r="H79" s="5">
        <v>13</v>
      </c>
      <c r="I79" s="5">
        <v>45</v>
      </c>
      <c r="J79" s="6">
        <v>26.5</v>
      </c>
      <c r="K79" s="5">
        <v>83</v>
      </c>
      <c r="L79" s="7">
        <f t="shared" si="0"/>
        <v>22.499999999999996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x14ac:dyDescent="0.2">
      <c r="A80" s="5">
        <v>614</v>
      </c>
      <c r="B80" s="5" t="s">
        <v>48</v>
      </c>
      <c r="C80" s="5">
        <v>2018</v>
      </c>
      <c r="D80" s="5" t="s">
        <v>14</v>
      </c>
      <c r="E80" s="5" t="s">
        <v>13</v>
      </c>
      <c r="F80" s="5">
        <v>1.78</v>
      </c>
      <c r="G80" s="5">
        <v>1.4</v>
      </c>
      <c r="H80" s="5">
        <v>15</v>
      </c>
      <c r="I80" s="5">
        <v>25</v>
      </c>
      <c r="J80" s="6">
        <v>26.419</v>
      </c>
      <c r="K80" s="5">
        <v>228</v>
      </c>
      <c r="L80" s="7">
        <f t="shared" si="0"/>
        <v>11.572460821254969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x14ac:dyDescent="0.2">
      <c r="A81" s="5">
        <v>614</v>
      </c>
      <c r="B81" s="5" t="s">
        <v>48</v>
      </c>
      <c r="C81" s="5">
        <v>2018</v>
      </c>
      <c r="D81" s="5" t="s">
        <v>16</v>
      </c>
      <c r="E81" s="5" t="s">
        <v>15</v>
      </c>
      <c r="F81" s="5">
        <v>1.75</v>
      </c>
      <c r="G81" s="5">
        <v>1.6</v>
      </c>
      <c r="H81" s="5">
        <v>15</v>
      </c>
      <c r="I81" s="5">
        <v>30</v>
      </c>
      <c r="J81" s="6">
        <v>26.419</v>
      </c>
      <c r="K81" s="5">
        <v>83</v>
      </c>
      <c r="L81" s="7">
        <f t="shared" si="0"/>
        <v>15.606406460551018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x14ac:dyDescent="0.2">
      <c r="A82" s="5">
        <v>614</v>
      </c>
      <c r="B82" s="5" t="s">
        <v>48</v>
      </c>
      <c r="C82" s="5">
        <v>2018</v>
      </c>
      <c r="D82" s="5" t="s">
        <v>16</v>
      </c>
      <c r="E82" s="5" t="s">
        <v>17</v>
      </c>
      <c r="F82" s="5">
        <v>2.0299999999999998</v>
      </c>
      <c r="G82" s="5">
        <v>2</v>
      </c>
      <c r="H82" s="5">
        <v>13</v>
      </c>
      <c r="I82" s="5">
        <v>26</v>
      </c>
      <c r="J82" s="6">
        <v>26.419</v>
      </c>
      <c r="K82" s="5">
        <v>228</v>
      </c>
      <c r="L82" s="7">
        <f t="shared" si="0"/>
        <v>14.711047302712396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x14ac:dyDescent="0.2">
      <c r="A83" s="5">
        <v>614</v>
      </c>
      <c r="B83" s="5" t="s">
        <v>48</v>
      </c>
      <c r="C83" s="5">
        <v>2018</v>
      </c>
      <c r="D83" s="5" t="s">
        <v>16</v>
      </c>
      <c r="E83" s="5" t="s">
        <v>18</v>
      </c>
      <c r="F83" s="5">
        <v>1.75</v>
      </c>
      <c r="G83" s="5">
        <v>1.67</v>
      </c>
      <c r="H83" s="5">
        <v>15.5</v>
      </c>
      <c r="I83" s="5">
        <v>25</v>
      </c>
      <c r="J83" s="6">
        <v>26.419</v>
      </c>
      <c r="K83" s="5">
        <v>83</v>
      </c>
      <c r="L83" s="7">
        <f t="shared" si="0"/>
        <v>13.820373731342137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x14ac:dyDescent="0.2">
      <c r="A84" s="5">
        <v>614</v>
      </c>
      <c r="B84" s="13" t="s">
        <v>48</v>
      </c>
      <c r="C84" s="5">
        <v>2018</v>
      </c>
      <c r="D84" s="5" t="s">
        <v>16</v>
      </c>
      <c r="E84" s="5" t="s">
        <v>35</v>
      </c>
      <c r="F84" s="5">
        <v>1.73</v>
      </c>
      <c r="G84" s="5">
        <v>1.5</v>
      </c>
      <c r="H84" s="5">
        <v>10</v>
      </c>
      <c r="I84" s="5">
        <v>45</v>
      </c>
      <c r="J84" s="6">
        <v>25.8</v>
      </c>
      <c r="K84" s="5">
        <v>81</v>
      </c>
      <c r="L84" s="7">
        <f t="shared" si="0"/>
        <v>16.729999999999997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x14ac:dyDescent="0.2">
      <c r="A85" s="9">
        <v>614</v>
      </c>
      <c r="B85" s="9" t="s">
        <v>48</v>
      </c>
      <c r="C85" s="9">
        <v>2018</v>
      </c>
      <c r="D85" s="9" t="s">
        <v>24</v>
      </c>
      <c r="E85" s="9" t="s">
        <v>43</v>
      </c>
      <c r="F85" s="9">
        <v>1.64</v>
      </c>
      <c r="G85" s="9">
        <v>1.5</v>
      </c>
      <c r="H85" s="9">
        <v>13</v>
      </c>
      <c r="I85" s="9">
        <v>37</v>
      </c>
      <c r="J85" s="12">
        <v>26</v>
      </c>
      <c r="K85" s="9">
        <v>80</v>
      </c>
      <c r="L85" s="7">
        <f t="shared" si="0"/>
        <v>16.334303977004488</v>
      </c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75" x14ac:dyDescent="0.2">
      <c r="A86" s="9">
        <v>614</v>
      </c>
      <c r="B86" s="9" t="s">
        <v>48</v>
      </c>
      <c r="C86" s="9">
        <v>2018</v>
      </c>
      <c r="D86" s="9" t="s">
        <v>24</v>
      </c>
      <c r="E86" s="9" t="s">
        <v>23</v>
      </c>
      <c r="F86" s="9">
        <v>1.87</v>
      </c>
      <c r="G86" s="9">
        <v>1.79</v>
      </c>
      <c r="H86" s="9">
        <v>18</v>
      </c>
      <c r="I86" s="9">
        <v>33</v>
      </c>
      <c r="J86" s="10">
        <f>K86/3.1415926</f>
        <v>27.374650678767196</v>
      </c>
      <c r="K86" s="9">
        <v>86</v>
      </c>
      <c r="L86" s="7">
        <f t="shared" si="0"/>
        <v>22.793912652823792</v>
      </c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75" x14ac:dyDescent="0.2">
      <c r="A87" s="9">
        <v>614</v>
      </c>
      <c r="B87" s="9" t="s">
        <v>48</v>
      </c>
      <c r="C87" s="9">
        <v>2018</v>
      </c>
      <c r="D87" s="9" t="s">
        <v>24</v>
      </c>
      <c r="E87" s="9" t="s">
        <v>25</v>
      </c>
      <c r="F87" s="9">
        <v>1.81</v>
      </c>
      <c r="G87" s="9">
        <v>1.73</v>
      </c>
      <c r="H87" s="9">
        <v>18</v>
      </c>
      <c r="I87" s="9">
        <v>31</v>
      </c>
      <c r="J87" s="10">
        <f>K87/3.14</f>
        <v>27.388535031847134</v>
      </c>
      <c r="K87" s="9">
        <v>86</v>
      </c>
      <c r="L87" s="7">
        <f t="shared" si="0"/>
        <v>20.52079967651823</v>
      </c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75" x14ac:dyDescent="0.2">
      <c r="A88" s="9">
        <v>614</v>
      </c>
      <c r="B88" s="9" t="s">
        <v>48</v>
      </c>
      <c r="C88" s="9">
        <v>2018</v>
      </c>
      <c r="D88" s="9" t="s">
        <v>24</v>
      </c>
      <c r="E88" s="9" t="s">
        <v>44</v>
      </c>
      <c r="F88" s="9">
        <v>1.75</v>
      </c>
      <c r="G88" s="9">
        <v>1.48</v>
      </c>
      <c r="H88" s="9">
        <v>13</v>
      </c>
      <c r="I88" s="9">
        <v>37</v>
      </c>
      <c r="J88" s="12">
        <v>27</v>
      </c>
      <c r="K88" s="9">
        <v>82</v>
      </c>
      <c r="L88" s="7">
        <f t="shared" si="0"/>
        <v>16.248379923977758</v>
      </c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75" x14ac:dyDescent="0.2">
      <c r="A89" s="9">
        <v>614</v>
      </c>
      <c r="B89" s="9" t="s">
        <v>48</v>
      </c>
      <c r="C89" s="9">
        <v>2018</v>
      </c>
      <c r="D89" s="9" t="s">
        <v>24</v>
      </c>
      <c r="E89" s="9" t="s">
        <v>45</v>
      </c>
      <c r="F89" s="9">
        <v>1.82</v>
      </c>
      <c r="G89" s="9">
        <v>1.5</v>
      </c>
      <c r="H89" s="9">
        <v>13</v>
      </c>
      <c r="I89" s="9">
        <v>37</v>
      </c>
      <c r="J89" s="10">
        <v>26</v>
      </c>
      <c r="K89" s="9">
        <v>84</v>
      </c>
      <c r="L89" s="7">
        <f t="shared" si="0"/>
        <v>16.514303977004488</v>
      </c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75" x14ac:dyDescent="0.2">
      <c r="A90" s="9">
        <v>614</v>
      </c>
      <c r="B90" s="9" t="s">
        <v>48</v>
      </c>
      <c r="C90" s="9">
        <v>2018</v>
      </c>
      <c r="D90" s="9" t="s">
        <v>24</v>
      </c>
      <c r="E90" s="9" t="s">
        <v>26</v>
      </c>
      <c r="F90" s="9">
        <v>1.64</v>
      </c>
      <c r="G90" s="9">
        <v>1.43</v>
      </c>
      <c r="H90" s="9">
        <v>20</v>
      </c>
      <c r="I90" s="9">
        <v>32</v>
      </c>
      <c r="J90" s="10">
        <f>86/3.14</f>
        <v>27.388535031847134</v>
      </c>
      <c r="K90" s="9">
        <v>86</v>
      </c>
      <c r="L90" s="7">
        <f t="shared" si="0"/>
        <v>19.511263464606763</v>
      </c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75" x14ac:dyDescent="0.2">
      <c r="A91" s="9">
        <v>614</v>
      </c>
      <c r="B91" s="9" t="s">
        <v>48</v>
      </c>
      <c r="C91" s="9">
        <v>2018</v>
      </c>
      <c r="D91" s="9" t="s">
        <v>24</v>
      </c>
      <c r="E91" s="9" t="s">
        <v>40</v>
      </c>
      <c r="F91" s="9">
        <v>1.83</v>
      </c>
      <c r="G91" s="9">
        <v>1.55</v>
      </c>
      <c r="H91" s="9">
        <v>12</v>
      </c>
      <c r="I91" s="9">
        <v>39</v>
      </c>
      <c r="J91" s="12">
        <v>26</v>
      </c>
      <c r="K91" s="9">
        <v>83</v>
      </c>
      <c r="L91" s="7">
        <f t="shared" si="0"/>
        <v>16.89198301742713</v>
      </c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75" x14ac:dyDescent="0.2">
      <c r="A92" s="9">
        <v>614</v>
      </c>
      <c r="B92" s="9" t="s">
        <v>48</v>
      </c>
      <c r="C92" s="9">
        <v>2018</v>
      </c>
      <c r="D92" s="9" t="s">
        <v>24</v>
      </c>
      <c r="E92" s="9" t="s">
        <v>41</v>
      </c>
      <c r="F92" s="9">
        <v>1.829</v>
      </c>
      <c r="G92" s="9">
        <v>1.6</v>
      </c>
      <c r="H92" s="9">
        <v>13</v>
      </c>
      <c r="I92" s="9">
        <v>33</v>
      </c>
      <c r="J92" s="12">
        <v>29</v>
      </c>
      <c r="K92" s="9">
        <v>92</v>
      </c>
      <c r="L92" s="7">
        <f t="shared" si="0"/>
        <v>15.336677938508222</v>
      </c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75" x14ac:dyDescent="0.2">
      <c r="A93" s="9">
        <v>614</v>
      </c>
      <c r="B93" s="9" t="s">
        <v>48</v>
      </c>
      <c r="C93" s="9">
        <v>2018</v>
      </c>
      <c r="D93" s="9" t="s">
        <v>24</v>
      </c>
      <c r="E93" s="9" t="s">
        <v>49</v>
      </c>
      <c r="F93" s="9">
        <v>1.7270000000000001</v>
      </c>
      <c r="G93" s="9">
        <v>1.72</v>
      </c>
      <c r="H93" s="9">
        <v>12</v>
      </c>
      <c r="I93" s="9">
        <v>42</v>
      </c>
      <c r="J93" s="12">
        <v>26.5</v>
      </c>
      <c r="K93" s="9">
        <v>83</v>
      </c>
      <c r="L93" s="7">
        <f t="shared" si="0"/>
        <v>20.311339474307417</v>
      </c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75" x14ac:dyDescent="0.2">
      <c r="A94" s="9">
        <v>614</v>
      </c>
      <c r="B94" s="9" t="s">
        <v>48</v>
      </c>
      <c r="C94" s="9">
        <v>2018</v>
      </c>
      <c r="D94" s="9" t="s">
        <v>24</v>
      </c>
      <c r="E94" s="9" t="s">
        <v>50</v>
      </c>
      <c r="F94" s="9">
        <v>1.6</v>
      </c>
      <c r="G94" s="9">
        <v>1.38</v>
      </c>
      <c r="H94" s="9">
        <v>14</v>
      </c>
      <c r="I94" s="9">
        <v>26</v>
      </c>
      <c r="J94" s="12">
        <v>38</v>
      </c>
      <c r="K94" s="9">
        <v>81.680000000000007</v>
      </c>
      <c r="L94" s="7">
        <f t="shared" si="0"/>
        <v>11.022993611092442</v>
      </c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75" x14ac:dyDescent="0.2">
      <c r="A95" s="9">
        <v>614</v>
      </c>
      <c r="B95" s="9" t="s">
        <v>51</v>
      </c>
      <c r="C95" s="9">
        <v>2018</v>
      </c>
      <c r="D95" s="9" t="s">
        <v>24</v>
      </c>
      <c r="E95" s="9" t="s">
        <v>29</v>
      </c>
      <c r="F95" s="9">
        <v>1.53</v>
      </c>
      <c r="G95" s="9">
        <v>1.3</v>
      </c>
      <c r="H95" s="9">
        <v>20</v>
      </c>
      <c r="I95" s="9">
        <v>27</v>
      </c>
      <c r="J95" s="12">
        <v>27.3</v>
      </c>
      <c r="K95" s="9">
        <v>85.77</v>
      </c>
      <c r="L95" s="7">
        <f t="shared" si="0"/>
        <v>14.777661686855149</v>
      </c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75" x14ac:dyDescent="0.2">
      <c r="A96" s="9">
        <v>614</v>
      </c>
      <c r="B96" s="9" t="s">
        <v>52</v>
      </c>
      <c r="C96" s="9">
        <v>2018</v>
      </c>
      <c r="D96" s="9" t="s">
        <v>24</v>
      </c>
      <c r="E96" s="9" t="s">
        <v>53</v>
      </c>
      <c r="F96" s="9">
        <v>1.85</v>
      </c>
      <c r="G96" s="9">
        <v>1.9</v>
      </c>
      <c r="H96" s="9">
        <v>8</v>
      </c>
      <c r="I96" s="9">
        <v>45</v>
      </c>
      <c r="J96" s="12">
        <v>26.3</v>
      </c>
      <c r="K96" s="9">
        <v>82.62</v>
      </c>
      <c r="L96" s="7">
        <f t="shared" si="0"/>
        <v>17.049999999999997</v>
      </c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75" x14ac:dyDescent="0.2">
      <c r="A97" s="9">
        <v>614</v>
      </c>
      <c r="B97" s="9" t="s">
        <v>48</v>
      </c>
      <c r="C97" s="9">
        <v>2018</v>
      </c>
      <c r="D97" s="9" t="s">
        <v>24</v>
      </c>
      <c r="E97" s="9" t="s">
        <v>30</v>
      </c>
      <c r="F97" s="9">
        <v>1.65</v>
      </c>
      <c r="G97" s="9">
        <v>1.34</v>
      </c>
      <c r="H97" s="9">
        <v>15</v>
      </c>
      <c r="I97" s="9">
        <v>30</v>
      </c>
      <c r="J97" s="12">
        <v>29.2</v>
      </c>
      <c r="K97" s="9">
        <v>91.73</v>
      </c>
      <c r="L97" s="7">
        <f t="shared" si="0"/>
        <v>13.254740410711479</v>
      </c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75" x14ac:dyDescent="0.2">
      <c r="A98" s="9">
        <v>614</v>
      </c>
      <c r="B98" s="9" t="s">
        <v>48</v>
      </c>
      <c r="C98" s="9">
        <v>2018</v>
      </c>
      <c r="D98" s="9" t="s">
        <v>24</v>
      </c>
      <c r="E98" s="9" t="s">
        <v>31</v>
      </c>
      <c r="F98" s="9">
        <v>1.72</v>
      </c>
      <c r="G98" s="9">
        <v>1.18</v>
      </c>
      <c r="H98" s="9">
        <v>20</v>
      </c>
      <c r="I98" s="9">
        <v>30</v>
      </c>
      <c r="J98" s="12">
        <v>26</v>
      </c>
      <c r="K98" s="9">
        <v>81.680000000000007</v>
      </c>
      <c r="L98" s="7">
        <f t="shared" si="0"/>
        <v>15.345466352875167</v>
      </c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75" x14ac:dyDescent="0.2">
      <c r="A99" s="5">
        <v>615</v>
      </c>
      <c r="B99" s="5" t="s">
        <v>54</v>
      </c>
      <c r="C99" s="5">
        <v>2018</v>
      </c>
      <c r="D99" s="5" t="s">
        <v>14</v>
      </c>
      <c r="E99" s="5" t="s">
        <v>37</v>
      </c>
      <c r="F99" s="5">
        <v>1.65</v>
      </c>
      <c r="G99" s="5">
        <v>1.4</v>
      </c>
      <c r="H99" s="5">
        <v>11</v>
      </c>
      <c r="I99" s="5">
        <v>26</v>
      </c>
      <c r="J99" s="6">
        <v>28</v>
      </c>
      <c r="K99" s="5">
        <v>88</v>
      </c>
      <c r="L99" s="7">
        <f t="shared" si="0"/>
        <v>9.1610818639142657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x14ac:dyDescent="0.2">
      <c r="A100" s="5">
        <v>615</v>
      </c>
      <c r="B100" s="5" t="s">
        <v>54</v>
      </c>
      <c r="C100" s="5">
        <v>2018</v>
      </c>
      <c r="D100" s="5" t="s">
        <v>16</v>
      </c>
      <c r="E100" s="5" t="s">
        <v>38</v>
      </c>
      <c r="F100" s="5">
        <v>1.84</v>
      </c>
      <c r="G100" s="5">
        <v>1.5</v>
      </c>
      <c r="H100" s="5">
        <v>11</v>
      </c>
      <c r="I100" s="5">
        <v>25</v>
      </c>
      <c r="J100" s="6">
        <v>29</v>
      </c>
      <c r="K100" s="5">
        <v>91</v>
      </c>
      <c r="L100" s="7">
        <f t="shared" si="0"/>
        <v>9.5340763595574778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x14ac:dyDescent="0.2">
      <c r="A101" s="5">
        <v>615</v>
      </c>
      <c r="B101" s="5" t="s">
        <v>54</v>
      </c>
      <c r="C101" s="5">
        <v>2018</v>
      </c>
      <c r="D101" s="5" t="s">
        <v>16</v>
      </c>
      <c r="E101" s="5" t="s">
        <v>39</v>
      </c>
      <c r="F101" s="5">
        <v>1.67</v>
      </c>
      <c r="G101" s="5">
        <v>1.4</v>
      </c>
      <c r="H101" s="5">
        <v>12</v>
      </c>
      <c r="I101" s="5">
        <v>28</v>
      </c>
      <c r="J101" s="6">
        <v>28.5</v>
      </c>
      <c r="K101" s="5">
        <v>90</v>
      </c>
      <c r="L101" s="7">
        <f t="shared" si="0"/>
        <v>10.602718451912843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x14ac:dyDescent="0.2">
      <c r="A102" s="9">
        <v>616</v>
      </c>
      <c r="B102" s="9" t="s">
        <v>54</v>
      </c>
      <c r="C102" s="9">
        <v>2018</v>
      </c>
      <c r="D102" s="9" t="s">
        <v>24</v>
      </c>
      <c r="E102" s="9" t="s">
        <v>43</v>
      </c>
      <c r="F102" s="9">
        <v>1.64</v>
      </c>
      <c r="G102" s="9">
        <v>1.5</v>
      </c>
      <c r="H102" s="9">
        <v>10.5</v>
      </c>
      <c r="I102" s="9">
        <v>36</v>
      </c>
      <c r="J102" s="12">
        <v>45.7</v>
      </c>
      <c r="K102" s="9">
        <v>143</v>
      </c>
      <c r="L102" s="7">
        <f t="shared" si="0"/>
        <v>13.083044816084435</v>
      </c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75" x14ac:dyDescent="0.2">
      <c r="A103" s="9">
        <v>616</v>
      </c>
      <c r="B103" s="9" t="s">
        <v>54</v>
      </c>
      <c r="C103" s="9">
        <v>2018</v>
      </c>
      <c r="D103" s="9" t="s">
        <v>24</v>
      </c>
      <c r="E103" s="9" t="s">
        <v>44</v>
      </c>
      <c r="F103" s="9">
        <v>1.75</v>
      </c>
      <c r="G103" s="9">
        <v>1.48</v>
      </c>
      <c r="H103" s="9">
        <v>9</v>
      </c>
      <c r="I103" s="9">
        <v>43</v>
      </c>
      <c r="J103" s="12">
        <v>40.799999999999997</v>
      </c>
      <c r="K103" s="9">
        <v>130</v>
      </c>
      <c r="L103" s="7">
        <f t="shared" si="0"/>
        <v>14.171100947353654</v>
      </c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75" x14ac:dyDescent="0.2">
      <c r="A104" s="9">
        <v>616</v>
      </c>
      <c r="B104" s="9" t="s">
        <v>54</v>
      </c>
      <c r="C104" s="9">
        <v>2018</v>
      </c>
      <c r="D104" s="9" t="s">
        <v>24</v>
      </c>
      <c r="E104" s="9" t="s">
        <v>45</v>
      </c>
      <c r="F104" s="9">
        <v>1.82</v>
      </c>
      <c r="G104" s="9">
        <v>1.5</v>
      </c>
      <c r="H104" s="9">
        <v>11</v>
      </c>
      <c r="I104" s="9">
        <v>33</v>
      </c>
      <c r="J104" s="10">
        <v>41</v>
      </c>
      <c r="K104" s="9">
        <v>130</v>
      </c>
      <c r="L104" s="7">
        <f t="shared" si="0"/>
        <v>12.535225287758925</v>
      </c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75" x14ac:dyDescent="0.2">
      <c r="A105" s="9">
        <v>616</v>
      </c>
      <c r="B105" s="9" t="s">
        <v>54</v>
      </c>
      <c r="C105" s="9">
        <v>2018</v>
      </c>
      <c r="D105" s="9" t="s">
        <v>24</v>
      </c>
      <c r="E105" s="9" t="s">
        <v>40</v>
      </c>
      <c r="F105" s="9">
        <v>1.83</v>
      </c>
      <c r="G105" s="9">
        <v>1.55</v>
      </c>
      <c r="H105" s="9">
        <v>10</v>
      </c>
      <c r="I105" s="9">
        <v>30</v>
      </c>
      <c r="J105" s="12">
        <v>45</v>
      </c>
      <c r="K105" s="9">
        <v>142</v>
      </c>
      <c r="L105" s="7">
        <f t="shared" si="0"/>
        <v>10.778929172439199</v>
      </c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75" x14ac:dyDescent="0.2">
      <c r="A106" s="9">
        <v>616</v>
      </c>
      <c r="B106" s="9" t="s">
        <v>54</v>
      </c>
      <c r="C106" s="9">
        <v>2018</v>
      </c>
      <c r="D106" s="9" t="s">
        <v>24</v>
      </c>
      <c r="E106" s="9" t="s">
        <v>41</v>
      </c>
      <c r="F106" s="9">
        <v>1.829</v>
      </c>
      <c r="G106" s="9">
        <v>1.6</v>
      </c>
      <c r="H106" s="9">
        <v>14</v>
      </c>
      <c r="I106" s="9">
        <v>30</v>
      </c>
      <c r="J106" s="12">
        <v>48</v>
      </c>
      <c r="K106" s="9">
        <v>150</v>
      </c>
      <c r="L106" s="7">
        <f t="shared" si="0"/>
        <v>14.761646029847618</v>
      </c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75" x14ac:dyDescent="0.2">
      <c r="A107" s="5">
        <v>617</v>
      </c>
      <c r="B107" s="5" t="s">
        <v>54</v>
      </c>
      <c r="C107" s="5">
        <v>2018</v>
      </c>
      <c r="D107" s="5" t="s">
        <v>14</v>
      </c>
      <c r="E107" s="5" t="s">
        <v>37</v>
      </c>
      <c r="F107" s="5">
        <v>1.67</v>
      </c>
      <c r="G107" s="5">
        <v>1.4</v>
      </c>
      <c r="H107" s="5">
        <v>19</v>
      </c>
      <c r="I107" s="5">
        <v>18</v>
      </c>
      <c r="J107" s="6">
        <v>41</v>
      </c>
      <c r="K107" s="5">
        <v>130</v>
      </c>
      <c r="L107" s="7">
        <f t="shared" si="0"/>
        <v>10.312863919795307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x14ac:dyDescent="0.2">
      <c r="A108" s="5">
        <v>617</v>
      </c>
      <c r="B108" s="5" t="s">
        <v>54</v>
      </c>
      <c r="C108" s="5">
        <v>2018</v>
      </c>
      <c r="D108" s="5" t="s">
        <v>16</v>
      </c>
      <c r="E108" s="5" t="s">
        <v>38</v>
      </c>
      <c r="F108" s="5">
        <v>1.84</v>
      </c>
      <c r="G108" s="5">
        <v>1.5</v>
      </c>
      <c r="H108" s="5">
        <v>19</v>
      </c>
      <c r="I108" s="5">
        <v>18</v>
      </c>
      <c r="J108" s="6">
        <v>41</v>
      </c>
      <c r="K108" s="5">
        <v>130</v>
      </c>
      <c r="L108" s="7">
        <f t="shared" si="0"/>
        <v>11.100211342637829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x14ac:dyDescent="0.2">
      <c r="A109" s="5">
        <v>617</v>
      </c>
      <c r="B109" s="5" t="s">
        <v>54</v>
      </c>
      <c r="C109" s="5">
        <v>2018</v>
      </c>
      <c r="D109" s="5" t="s">
        <v>16</v>
      </c>
      <c r="E109" s="5" t="s">
        <v>39</v>
      </c>
      <c r="F109" s="5">
        <v>1.67</v>
      </c>
      <c r="G109" s="5">
        <v>1.4</v>
      </c>
      <c r="H109" s="5">
        <v>22</v>
      </c>
      <c r="I109" s="5">
        <v>18</v>
      </c>
      <c r="J109" s="6">
        <v>41</v>
      </c>
      <c r="K109" s="5">
        <v>130</v>
      </c>
      <c r="L109" s="7">
        <f t="shared" si="0"/>
        <v>11.677526643973513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x14ac:dyDescent="0.2">
      <c r="A110" s="9">
        <v>617</v>
      </c>
      <c r="B110" s="9" t="s">
        <v>54</v>
      </c>
      <c r="C110" s="9">
        <v>2018</v>
      </c>
      <c r="D110" s="9" t="s">
        <v>24</v>
      </c>
      <c r="E110" s="9" t="s">
        <v>43</v>
      </c>
      <c r="F110" s="9">
        <v>1.64</v>
      </c>
      <c r="G110" s="9">
        <v>1.5</v>
      </c>
      <c r="H110" s="9">
        <v>10</v>
      </c>
      <c r="I110" s="9">
        <v>38</v>
      </c>
      <c r="J110" s="12">
        <v>40.799999999999997</v>
      </c>
      <c r="K110" s="9">
        <v>130</v>
      </c>
      <c r="L110" s="7">
        <f t="shared" si="0"/>
        <v>13.359284397600762</v>
      </c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75" x14ac:dyDescent="0.2">
      <c r="A111" s="9">
        <v>617</v>
      </c>
      <c r="B111" s="9" t="s">
        <v>54</v>
      </c>
      <c r="C111" s="9">
        <v>2018</v>
      </c>
      <c r="D111" s="9" t="s">
        <v>24</v>
      </c>
      <c r="E111" s="9" t="s">
        <v>44</v>
      </c>
      <c r="F111" s="9">
        <v>1.75</v>
      </c>
      <c r="G111" s="9">
        <v>1.48</v>
      </c>
      <c r="H111" s="9">
        <v>9</v>
      </c>
      <c r="I111" s="9">
        <v>35</v>
      </c>
      <c r="J111" s="12">
        <v>46</v>
      </c>
      <c r="K111" s="9">
        <v>145</v>
      </c>
      <c r="L111" s="7">
        <f t="shared" si="0"/>
        <v>11.076764408953334</v>
      </c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75" x14ac:dyDescent="0.2">
      <c r="A112" s="9">
        <v>617</v>
      </c>
      <c r="B112" s="9" t="s">
        <v>54</v>
      </c>
      <c r="C112" s="9">
        <v>2018</v>
      </c>
      <c r="D112" s="9" t="s">
        <v>24</v>
      </c>
      <c r="E112" s="9" t="s">
        <v>45</v>
      </c>
      <c r="F112" s="9">
        <v>1.82</v>
      </c>
      <c r="G112" s="9">
        <v>1.5</v>
      </c>
      <c r="H112" s="9">
        <v>10</v>
      </c>
      <c r="I112" s="9">
        <v>33</v>
      </c>
      <c r="J112" s="10">
        <v>47</v>
      </c>
      <c r="K112" s="9">
        <v>147</v>
      </c>
      <c r="L112" s="7">
        <f t="shared" si="0"/>
        <v>11.56111389796266</v>
      </c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75" x14ac:dyDescent="0.2">
      <c r="A113" s="5">
        <v>618</v>
      </c>
      <c r="B113" s="5" t="s">
        <v>54</v>
      </c>
      <c r="C113" s="5">
        <v>2018</v>
      </c>
      <c r="D113" s="5" t="s">
        <v>14</v>
      </c>
      <c r="E113" s="5" t="s">
        <v>34</v>
      </c>
      <c r="F113" s="5">
        <v>1.8</v>
      </c>
      <c r="G113" s="5">
        <v>1.36</v>
      </c>
      <c r="H113" s="5">
        <v>13</v>
      </c>
      <c r="I113" s="5">
        <v>33</v>
      </c>
      <c r="J113" s="6">
        <v>46</v>
      </c>
      <c r="K113" s="5">
        <v>148</v>
      </c>
      <c r="L113" s="7">
        <f t="shared" si="0"/>
        <v>13.281526247731989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x14ac:dyDescent="0.2">
      <c r="A114" s="5">
        <v>618</v>
      </c>
      <c r="B114" s="5" t="s">
        <v>54</v>
      </c>
      <c r="C114" s="5">
        <v>2018</v>
      </c>
      <c r="D114" s="5" t="s">
        <v>14</v>
      </c>
      <c r="E114" s="5" t="s">
        <v>33</v>
      </c>
      <c r="F114" s="5">
        <v>1.7</v>
      </c>
      <c r="G114" s="5">
        <v>1.6</v>
      </c>
      <c r="H114" s="5">
        <v>12</v>
      </c>
      <c r="I114" s="5">
        <v>40</v>
      </c>
      <c r="J114" s="6">
        <v>46</v>
      </c>
      <c r="K114" s="5">
        <v>140</v>
      </c>
      <c r="L114" s="7">
        <f t="shared" si="0"/>
        <v>17.810712918603777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x14ac:dyDescent="0.2">
      <c r="A115" s="5">
        <v>618</v>
      </c>
      <c r="B115" s="5" t="s">
        <v>54</v>
      </c>
      <c r="C115" s="5">
        <v>2018</v>
      </c>
      <c r="D115" s="5" t="s">
        <v>16</v>
      </c>
      <c r="E115" s="5" t="s">
        <v>35</v>
      </c>
      <c r="F115" s="5">
        <v>1.73</v>
      </c>
      <c r="G115" s="5">
        <v>1.5</v>
      </c>
      <c r="H115" s="5">
        <v>10</v>
      </c>
      <c r="I115" s="5">
        <v>43</v>
      </c>
      <c r="J115" s="6">
        <v>44.5</v>
      </c>
      <c r="K115" s="5">
        <v>139</v>
      </c>
      <c r="L115" s="7">
        <f t="shared" si="0"/>
        <v>15.717726292064928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x14ac:dyDescent="0.2">
      <c r="A116" s="5">
        <v>618</v>
      </c>
      <c r="B116" s="5" t="s">
        <v>54</v>
      </c>
      <c r="C116" s="5">
        <v>2018</v>
      </c>
      <c r="D116" s="5" t="s">
        <v>16</v>
      </c>
      <c r="E116" s="5" t="s">
        <v>19</v>
      </c>
      <c r="F116" s="5">
        <v>1.83</v>
      </c>
      <c r="G116" s="5">
        <v>1.28</v>
      </c>
      <c r="H116" s="5">
        <v>15</v>
      </c>
      <c r="I116" s="5">
        <v>20</v>
      </c>
      <c r="J116" s="6">
        <v>140</v>
      </c>
      <c r="K116" s="5">
        <v>439</v>
      </c>
      <c r="L116" s="7">
        <f t="shared" si="0"/>
        <v>8.8182284979110861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x14ac:dyDescent="0.2">
      <c r="A117" s="5">
        <v>618</v>
      </c>
      <c r="B117" s="5" t="s">
        <v>54</v>
      </c>
      <c r="C117" s="5">
        <v>2018</v>
      </c>
      <c r="D117" s="5" t="s">
        <v>16</v>
      </c>
      <c r="E117" s="5" t="s">
        <v>20</v>
      </c>
      <c r="F117" s="5">
        <v>1.72</v>
      </c>
      <c r="G117" s="5">
        <v>1.5</v>
      </c>
      <c r="H117" s="5">
        <v>17</v>
      </c>
      <c r="I117" s="5">
        <v>22</v>
      </c>
      <c r="J117" s="6">
        <v>44.5</v>
      </c>
      <c r="K117" s="5">
        <v>140</v>
      </c>
      <c r="L117" s="7">
        <f t="shared" si="0"/>
        <v>12.022668758796499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x14ac:dyDescent="0.2">
      <c r="A118" s="5">
        <v>618</v>
      </c>
      <c r="B118" s="5" t="s">
        <v>54</v>
      </c>
      <c r="C118" s="5">
        <v>2018</v>
      </c>
      <c r="D118" s="5" t="s">
        <v>16</v>
      </c>
      <c r="E118" s="5" t="s">
        <v>21</v>
      </c>
      <c r="F118" s="5">
        <v>1.85</v>
      </c>
      <c r="G118" s="5">
        <v>1.512</v>
      </c>
      <c r="H118" s="5">
        <v>15</v>
      </c>
      <c r="I118" s="5">
        <v>20</v>
      </c>
      <c r="J118" s="8">
        <f t="shared" ref="J118:J119" si="4">K118/PI()*100</f>
        <v>44.563384065730695</v>
      </c>
      <c r="K118" s="5">
        <v>1.4</v>
      </c>
      <c r="L118" s="7">
        <f t="shared" si="0"/>
        <v>10.104844913157468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x14ac:dyDescent="0.2">
      <c r="A119" s="5">
        <v>618</v>
      </c>
      <c r="B119" s="5" t="s">
        <v>54</v>
      </c>
      <c r="C119" s="5">
        <v>2018</v>
      </c>
      <c r="D119" s="5" t="s">
        <v>16</v>
      </c>
      <c r="E119" s="5" t="s">
        <v>22</v>
      </c>
      <c r="F119" s="5">
        <v>1.75</v>
      </c>
      <c r="G119" s="5">
        <v>1.62</v>
      </c>
      <c r="H119" s="5">
        <v>15</v>
      </c>
      <c r="I119" s="5">
        <v>26</v>
      </c>
      <c r="J119" s="8">
        <f t="shared" si="4"/>
        <v>44.563384065730695</v>
      </c>
      <c r="K119" s="5">
        <v>1.4</v>
      </c>
      <c r="L119" s="7">
        <f t="shared" si="0"/>
        <v>13.601901902150432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x14ac:dyDescent="0.2">
      <c r="A120" s="9">
        <v>618</v>
      </c>
      <c r="B120" s="9" t="s">
        <v>54</v>
      </c>
      <c r="C120" s="9">
        <v>2018</v>
      </c>
      <c r="D120" s="9" t="s">
        <v>24</v>
      </c>
      <c r="E120" s="9" t="s">
        <v>49</v>
      </c>
      <c r="F120" s="9">
        <v>1.7270000000000001</v>
      </c>
      <c r="G120" s="9">
        <v>1.72</v>
      </c>
      <c r="H120" s="9">
        <v>8</v>
      </c>
      <c r="I120" s="9">
        <v>35</v>
      </c>
      <c r="J120" s="12">
        <v>45</v>
      </c>
      <c r="K120" s="9">
        <v>141</v>
      </c>
      <c r="L120" s="7">
        <f t="shared" si="0"/>
        <v>11.361855725765606</v>
      </c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75" x14ac:dyDescent="0.2">
      <c r="A121" s="9">
        <v>618</v>
      </c>
      <c r="B121" s="9" t="s">
        <v>54</v>
      </c>
      <c r="C121" s="9">
        <v>2018</v>
      </c>
      <c r="D121" s="9" t="s">
        <v>24</v>
      </c>
      <c r="E121" s="9" t="s">
        <v>50</v>
      </c>
      <c r="F121" s="9">
        <v>1.6</v>
      </c>
      <c r="G121" s="9">
        <v>1.38</v>
      </c>
      <c r="H121" s="9">
        <v>11</v>
      </c>
      <c r="I121" s="9">
        <v>40.5</v>
      </c>
      <c r="J121" s="12">
        <v>44.5</v>
      </c>
      <c r="K121" s="9">
        <v>139.80000000000001</v>
      </c>
      <c r="L121" s="7">
        <f t="shared" si="0"/>
        <v>14.564944805335422</v>
      </c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75" x14ac:dyDescent="0.2">
      <c r="A122" s="9">
        <v>618</v>
      </c>
      <c r="B122" s="9" t="s">
        <v>54</v>
      </c>
      <c r="C122" s="9">
        <v>2018</v>
      </c>
      <c r="D122" s="9" t="s">
        <v>24</v>
      </c>
      <c r="E122" s="9" t="s">
        <v>53</v>
      </c>
      <c r="F122" s="9">
        <v>1.85</v>
      </c>
      <c r="G122" s="9">
        <v>1.9</v>
      </c>
      <c r="H122" s="9">
        <v>8</v>
      </c>
      <c r="I122" s="9">
        <v>35</v>
      </c>
      <c r="J122" s="12">
        <v>45.5</v>
      </c>
      <c r="K122" s="9">
        <v>142.94</v>
      </c>
      <c r="L122" s="7">
        <f t="shared" si="0"/>
        <v>12.493154580787587</v>
      </c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75" x14ac:dyDescent="0.2">
      <c r="A123" s="5">
        <v>619</v>
      </c>
      <c r="B123" s="5" t="s">
        <v>55</v>
      </c>
      <c r="C123" s="5">
        <v>2018</v>
      </c>
      <c r="D123" s="13" t="s">
        <v>14</v>
      </c>
      <c r="E123" s="5" t="s">
        <v>34</v>
      </c>
      <c r="F123" s="5">
        <v>1.8</v>
      </c>
      <c r="G123" s="5">
        <v>1.36</v>
      </c>
      <c r="H123" s="5">
        <v>10</v>
      </c>
      <c r="I123" s="5">
        <v>22</v>
      </c>
      <c r="J123" s="6">
        <v>12</v>
      </c>
      <c r="K123" s="5">
        <v>38</v>
      </c>
      <c r="L123" s="7">
        <f t="shared" si="0"/>
        <v>7.2947566713581331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x14ac:dyDescent="0.2">
      <c r="A124" s="5">
        <v>619</v>
      </c>
      <c r="B124" s="5" t="s">
        <v>55</v>
      </c>
      <c r="C124" s="5">
        <v>2018</v>
      </c>
      <c r="D124" s="5" t="s">
        <v>14</v>
      </c>
      <c r="E124" s="5" t="s">
        <v>33</v>
      </c>
      <c r="F124" s="5">
        <v>1.7</v>
      </c>
      <c r="G124" s="5">
        <v>1.6</v>
      </c>
      <c r="H124" s="5">
        <v>9</v>
      </c>
      <c r="I124" s="5">
        <v>30</v>
      </c>
      <c r="J124" s="6">
        <v>11.5</v>
      </c>
      <c r="K124" s="5">
        <v>38</v>
      </c>
      <c r="L124" s="7">
        <f t="shared" si="0"/>
        <v>10.013843876330609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x14ac:dyDescent="0.2">
      <c r="A125" s="5">
        <v>619</v>
      </c>
      <c r="B125" s="13" t="s">
        <v>55</v>
      </c>
      <c r="C125" s="5">
        <v>2018</v>
      </c>
      <c r="D125" s="5" t="s">
        <v>16</v>
      </c>
      <c r="E125" s="5" t="s">
        <v>35</v>
      </c>
      <c r="F125" s="5">
        <v>1.73</v>
      </c>
      <c r="G125" s="5">
        <v>1.5</v>
      </c>
      <c r="H125" s="5">
        <v>10</v>
      </c>
      <c r="I125" s="5">
        <v>32</v>
      </c>
      <c r="J125" s="6">
        <v>11.5</v>
      </c>
      <c r="K125" s="5">
        <v>36</v>
      </c>
      <c r="L125" s="7">
        <f t="shared" si="0"/>
        <v>11.103040278639913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x14ac:dyDescent="0.2">
      <c r="A126" s="9">
        <v>619</v>
      </c>
      <c r="B126" s="9" t="s">
        <v>55</v>
      </c>
      <c r="C126" s="9">
        <v>2018</v>
      </c>
      <c r="D126" s="9" t="s">
        <v>24</v>
      </c>
      <c r="E126" s="9" t="s">
        <v>49</v>
      </c>
      <c r="F126" s="9">
        <v>1.7270000000000001</v>
      </c>
      <c r="G126" s="9">
        <v>1.72</v>
      </c>
      <c r="H126" s="9">
        <v>4</v>
      </c>
      <c r="I126" s="9">
        <v>40</v>
      </c>
      <c r="J126" s="12">
        <v>12</v>
      </c>
      <c r="K126" s="9">
        <v>38</v>
      </c>
      <c r="L126" s="7">
        <f t="shared" si="0"/>
        <v>7.5000054624996864</v>
      </c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75" x14ac:dyDescent="0.2">
      <c r="A127" s="9">
        <v>619</v>
      </c>
      <c r="B127" s="9" t="s">
        <v>55</v>
      </c>
      <c r="C127" s="9">
        <v>2018</v>
      </c>
      <c r="D127" s="9" t="s">
        <v>24</v>
      </c>
      <c r="E127" s="9" t="s">
        <v>50</v>
      </c>
      <c r="F127" s="9">
        <v>1.6</v>
      </c>
      <c r="G127" s="9">
        <v>1.38</v>
      </c>
      <c r="H127" s="9">
        <v>6</v>
      </c>
      <c r="I127" s="9">
        <v>35</v>
      </c>
      <c r="J127" s="12">
        <v>12.9</v>
      </c>
      <c r="K127" s="9">
        <v>40.520000000000003</v>
      </c>
      <c r="L127" s="7">
        <f t="shared" si="0"/>
        <v>7.3977184163763958</v>
      </c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75" x14ac:dyDescent="0.2">
      <c r="A128" s="9">
        <v>619</v>
      </c>
      <c r="B128" s="9" t="s">
        <v>55</v>
      </c>
      <c r="C128" s="9">
        <v>2018</v>
      </c>
      <c r="D128" s="9" t="s">
        <v>24</v>
      </c>
      <c r="E128" s="9" t="s">
        <v>53</v>
      </c>
      <c r="F128" s="9">
        <v>1.85</v>
      </c>
      <c r="G128" s="9">
        <v>1.9</v>
      </c>
      <c r="H128" s="9">
        <v>4</v>
      </c>
      <c r="I128" s="9">
        <v>35</v>
      </c>
      <c r="J128" s="12">
        <v>12</v>
      </c>
      <c r="K128" s="9">
        <v>37.700000000000003</v>
      </c>
      <c r="L128" s="7">
        <f t="shared" si="0"/>
        <v>7.1715772903937935</v>
      </c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75" x14ac:dyDescent="0.2">
      <c r="A129" s="5">
        <v>621</v>
      </c>
      <c r="B129" s="5" t="s">
        <v>56</v>
      </c>
      <c r="C129" s="5">
        <v>2018</v>
      </c>
      <c r="D129" s="13" t="s">
        <v>14</v>
      </c>
      <c r="E129" s="5" t="s">
        <v>34</v>
      </c>
      <c r="F129" s="5">
        <v>1.8</v>
      </c>
      <c r="G129" s="5">
        <v>1.36</v>
      </c>
      <c r="H129" s="5">
        <v>22</v>
      </c>
      <c r="I129" s="5">
        <v>47</v>
      </c>
      <c r="J129" s="6">
        <v>70</v>
      </c>
      <c r="K129" s="5">
        <v>220</v>
      </c>
      <c r="L129" s="7">
        <f t="shared" si="0"/>
        <v>33.885271803938501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x14ac:dyDescent="0.2">
      <c r="A130" s="5">
        <v>621</v>
      </c>
      <c r="B130" s="5" t="s">
        <v>56</v>
      </c>
      <c r="C130" s="5">
        <v>2018</v>
      </c>
      <c r="D130" s="5" t="s">
        <v>14</v>
      </c>
      <c r="E130" s="5" t="s">
        <v>33</v>
      </c>
      <c r="F130" s="5">
        <v>1.7</v>
      </c>
      <c r="G130" s="5">
        <v>1.6</v>
      </c>
      <c r="H130" s="5">
        <v>13</v>
      </c>
      <c r="I130" s="5">
        <v>40</v>
      </c>
      <c r="J130" s="6">
        <v>71</v>
      </c>
      <c r="K130" s="5">
        <v>220</v>
      </c>
      <c r="L130" s="7">
        <f t="shared" si="0"/>
        <v>19.153272328487422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x14ac:dyDescent="0.2">
      <c r="A131" s="5">
        <v>621</v>
      </c>
      <c r="B131" s="5" t="s">
        <v>56</v>
      </c>
      <c r="C131" s="5">
        <v>2018</v>
      </c>
      <c r="D131" s="5" t="s">
        <v>16</v>
      </c>
      <c r="E131" s="5" t="s">
        <v>35</v>
      </c>
      <c r="F131" s="5">
        <v>1.73</v>
      </c>
      <c r="G131" s="5">
        <v>1.5</v>
      </c>
      <c r="H131" s="5">
        <v>17</v>
      </c>
      <c r="I131" s="5">
        <v>43</v>
      </c>
      <c r="J131" s="6">
        <v>70.7</v>
      </c>
      <c r="K131" s="5">
        <v>222</v>
      </c>
      <c r="L131" s="7">
        <f t="shared" si="0"/>
        <v>25.509134696510376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x14ac:dyDescent="0.2">
      <c r="A132" s="5">
        <v>621</v>
      </c>
      <c r="B132" s="5" t="s">
        <v>56</v>
      </c>
      <c r="C132" s="5">
        <v>2018</v>
      </c>
      <c r="D132" s="5" t="s">
        <v>16</v>
      </c>
      <c r="E132" s="5" t="s">
        <v>19</v>
      </c>
      <c r="F132" s="5">
        <v>1.83</v>
      </c>
      <c r="G132" s="5">
        <v>1.28</v>
      </c>
      <c r="H132" s="5">
        <v>35</v>
      </c>
      <c r="I132" s="5">
        <v>25</v>
      </c>
      <c r="J132" s="6">
        <v>192</v>
      </c>
      <c r="K132" s="5">
        <v>920</v>
      </c>
      <c r="L132" s="7">
        <f t="shared" si="0"/>
        <v>22.720583085343939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x14ac:dyDescent="0.2">
      <c r="A133" s="5">
        <v>621</v>
      </c>
      <c r="B133" s="5" t="s">
        <v>56</v>
      </c>
      <c r="C133" s="5">
        <v>2018</v>
      </c>
      <c r="D133" s="5" t="s">
        <v>16</v>
      </c>
      <c r="E133" s="5" t="s">
        <v>20</v>
      </c>
      <c r="F133" s="5">
        <v>1.72</v>
      </c>
      <c r="G133" s="5">
        <v>1.5</v>
      </c>
      <c r="H133" s="5">
        <v>34</v>
      </c>
      <c r="I133" s="5">
        <v>25</v>
      </c>
      <c r="J133" s="6">
        <v>69.7</v>
      </c>
      <c r="K133" s="5">
        <v>219</v>
      </c>
      <c r="L133" s="7">
        <f t="shared" si="0"/>
        <v>25.501690565904926</v>
      </c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x14ac:dyDescent="0.2">
      <c r="A134" s="5">
        <v>621</v>
      </c>
      <c r="B134" s="5" t="s">
        <v>56</v>
      </c>
      <c r="C134" s="5">
        <v>2018</v>
      </c>
      <c r="D134" s="5" t="s">
        <v>16</v>
      </c>
      <c r="E134" s="5" t="s">
        <v>21</v>
      </c>
      <c r="F134" s="5">
        <v>1.85</v>
      </c>
      <c r="G134" s="5">
        <v>1.512</v>
      </c>
      <c r="H134" s="5">
        <v>31</v>
      </c>
      <c r="I134" s="5">
        <v>25</v>
      </c>
      <c r="J134" s="8">
        <f t="shared" ref="J134:J135" si="5">K134/PI()*100</f>
        <v>69.70986507425016</v>
      </c>
      <c r="K134" s="5">
        <v>2.19</v>
      </c>
      <c r="L134" s="7">
        <f t="shared" si="0"/>
        <v>23.706772553041095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x14ac:dyDescent="0.2">
      <c r="A135" s="5">
        <v>621</v>
      </c>
      <c r="B135" s="5" t="s">
        <v>56</v>
      </c>
      <c r="C135" s="5">
        <v>2018</v>
      </c>
      <c r="D135" s="5" t="s">
        <v>16</v>
      </c>
      <c r="E135" s="5" t="s">
        <v>22</v>
      </c>
      <c r="F135" s="5">
        <v>1.75</v>
      </c>
      <c r="G135" s="5">
        <v>1.62</v>
      </c>
      <c r="H135" s="5">
        <v>35</v>
      </c>
      <c r="I135" s="5">
        <v>25</v>
      </c>
      <c r="J135" s="8">
        <f t="shared" si="5"/>
        <v>69.70986507425016</v>
      </c>
      <c r="K135" s="5">
        <v>2.19</v>
      </c>
      <c r="L135" s="7">
        <f t="shared" si="0"/>
        <v>28.18964421738842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x14ac:dyDescent="0.2">
      <c r="A136" s="9">
        <v>621</v>
      </c>
      <c r="B136" s="9" t="s">
        <v>57</v>
      </c>
      <c r="C136" s="9">
        <v>2018</v>
      </c>
      <c r="D136" s="9" t="s">
        <v>24</v>
      </c>
      <c r="E136" s="9" t="s">
        <v>29</v>
      </c>
      <c r="F136" s="9">
        <v>1.53</v>
      </c>
      <c r="G136" s="9">
        <v>1.3</v>
      </c>
      <c r="H136" s="9">
        <v>40</v>
      </c>
      <c r="I136" s="9">
        <v>20</v>
      </c>
      <c r="J136" s="12">
        <v>68.5</v>
      </c>
      <c r="K136" s="9">
        <v>215.19</v>
      </c>
      <c r="L136" s="7">
        <f t="shared" si="0"/>
        <v>20.456452181842522</v>
      </c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75" x14ac:dyDescent="0.2">
      <c r="A137" s="9">
        <v>621</v>
      </c>
      <c r="B137" s="9" t="s">
        <v>56</v>
      </c>
      <c r="C137" s="9">
        <v>2018</v>
      </c>
      <c r="D137" s="9" t="s">
        <v>24</v>
      </c>
      <c r="E137" s="9" t="s">
        <v>30</v>
      </c>
      <c r="F137" s="9">
        <v>1.65</v>
      </c>
      <c r="G137" s="9">
        <v>1.34</v>
      </c>
      <c r="H137" s="9">
        <v>30</v>
      </c>
      <c r="I137" s="9">
        <v>31</v>
      </c>
      <c r="J137" s="12">
        <v>69.099999999999994</v>
      </c>
      <c r="K137" s="9">
        <v>217.08</v>
      </c>
      <c r="L137" s="7">
        <f t="shared" si="0"/>
        <v>25.804596884907927</v>
      </c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75" x14ac:dyDescent="0.2">
      <c r="A138" s="9">
        <v>621</v>
      </c>
      <c r="B138" s="9" t="s">
        <v>58</v>
      </c>
      <c r="C138" s="9">
        <v>2018</v>
      </c>
      <c r="D138" s="9" t="s">
        <v>24</v>
      </c>
      <c r="E138" s="9" t="s">
        <v>31</v>
      </c>
      <c r="F138" s="9">
        <v>1.72</v>
      </c>
      <c r="G138" s="9">
        <v>1.18</v>
      </c>
      <c r="H138" s="9">
        <v>40</v>
      </c>
      <c r="I138" s="9">
        <v>24</v>
      </c>
      <c r="J138" s="12">
        <v>70.8</v>
      </c>
      <c r="K138" s="9">
        <v>222.42</v>
      </c>
      <c r="L138" s="7">
        <f t="shared" si="0"/>
        <v>22.734793946562906</v>
      </c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75" x14ac:dyDescent="0.2">
      <c r="A139" s="9">
        <v>751</v>
      </c>
      <c r="B139" s="9" t="s">
        <v>59</v>
      </c>
      <c r="C139" s="9">
        <v>2018</v>
      </c>
      <c r="D139" s="9" t="s">
        <v>24</v>
      </c>
      <c r="E139" s="9" t="s">
        <v>49</v>
      </c>
      <c r="F139" s="9">
        <v>1.7270000000000001</v>
      </c>
      <c r="G139" s="9">
        <v>1.72</v>
      </c>
      <c r="H139" s="9">
        <v>4</v>
      </c>
      <c r="I139" s="9">
        <v>38</v>
      </c>
      <c r="J139" s="12">
        <v>18.8</v>
      </c>
      <c r="K139" s="9">
        <v>59</v>
      </c>
      <c r="L139" s="7">
        <f t="shared" si="0"/>
        <v>7.1022451103662156</v>
      </c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75" x14ac:dyDescent="0.2">
      <c r="A140" s="9">
        <v>751</v>
      </c>
      <c r="B140" s="9" t="s">
        <v>59</v>
      </c>
      <c r="C140" s="9">
        <v>2018</v>
      </c>
      <c r="D140" s="9" t="s">
        <v>24</v>
      </c>
      <c r="E140" s="9" t="s">
        <v>50</v>
      </c>
      <c r="F140" s="9">
        <v>1.6</v>
      </c>
      <c r="G140" s="9">
        <v>1.38</v>
      </c>
      <c r="H140" s="9">
        <v>6</v>
      </c>
      <c r="I140" s="9">
        <v>35</v>
      </c>
      <c r="J140" s="12">
        <v>17.5</v>
      </c>
      <c r="K140" s="9">
        <v>54.97</v>
      </c>
      <c r="L140" s="7">
        <f t="shared" si="0"/>
        <v>7.3977184163763958</v>
      </c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75" x14ac:dyDescent="0.2">
      <c r="A141" s="9">
        <v>751</v>
      </c>
      <c r="B141" s="9" t="s">
        <v>59</v>
      </c>
      <c r="C141" s="9">
        <v>2018</v>
      </c>
      <c r="D141" s="9" t="s">
        <v>24</v>
      </c>
      <c r="E141" s="9" t="s">
        <v>53</v>
      </c>
      <c r="F141" s="9">
        <v>1.85</v>
      </c>
      <c r="G141" s="9">
        <v>1.9</v>
      </c>
      <c r="H141" s="9">
        <v>4</v>
      </c>
      <c r="I141" s="9">
        <v>30</v>
      </c>
      <c r="J141" s="12">
        <v>26</v>
      </c>
      <c r="K141" s="9">
        <v>81.680000000000007</v>
      </c>
      <c r="L141" s="7">
        <f t="shared" si="0"/>
        <v>6.2378620458411547</v>
      </c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75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8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8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8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8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8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8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8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8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8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8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8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8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8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8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8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8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8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8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8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8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8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8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8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8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8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8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8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8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8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8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8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8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8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8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8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8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8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8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8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8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8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8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8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8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8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8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8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8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8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8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8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8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8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8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8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8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8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8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8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8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8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8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8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8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8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8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8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8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8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8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8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8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8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8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8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8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8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8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8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8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8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8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8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8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8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8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8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8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8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8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8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8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8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8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8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8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8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8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8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8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8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8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8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8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8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8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8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8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8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8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8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8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8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8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8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8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8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8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8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8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8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8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8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8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8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8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8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8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8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8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8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8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8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8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8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8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8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8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8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8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8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8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8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8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8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8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8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8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8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8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8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8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8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8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8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8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8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8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8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8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8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8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8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8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8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8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8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8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8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8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8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8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8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8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8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8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8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8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8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8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8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8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8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8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8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8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8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8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8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8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8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8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8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8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8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8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8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8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8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8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8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8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8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8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8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8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8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8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8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8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8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8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8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8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8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8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8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8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8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8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8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8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8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8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8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8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8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8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8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8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8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8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8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8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8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8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8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8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8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8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8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8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8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8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8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8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8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8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8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8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8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8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8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8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8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8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8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8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8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8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8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8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8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8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8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8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8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8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8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8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8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8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8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8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8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8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8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8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8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8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8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8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8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8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8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8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8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8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8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8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8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8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8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8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8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8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8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8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8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8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8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8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8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8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8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8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8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8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8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8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8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8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8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8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8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8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8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8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8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8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8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8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8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8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8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8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8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8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8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8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8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8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8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8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8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8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8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8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8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8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8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8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8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8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8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8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8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8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8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8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8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8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8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8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8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8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8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8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8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8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8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8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8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8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8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8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8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8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8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8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8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8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8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8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8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8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8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8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8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8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8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8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8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8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8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8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8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8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8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8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8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8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8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8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8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8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8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8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8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8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8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8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8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8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8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8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8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8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8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8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8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8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8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8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8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8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8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8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8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8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8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8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8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8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8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8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8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8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8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8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8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8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8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8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8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8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8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8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8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8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8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8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8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8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8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8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8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8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8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8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8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8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8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8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8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8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8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8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8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8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8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8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8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8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8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8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8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8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8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8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8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8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8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8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8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8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8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8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8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8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8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8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8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8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8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8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8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8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8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8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8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8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8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8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8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8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8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8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8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8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8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8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8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8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8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8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8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8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8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8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8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8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8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8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8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8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8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8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8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8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8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8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8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8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8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8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8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8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8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8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8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8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8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8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8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8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8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8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8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8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8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8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8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8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8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8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8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8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8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8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8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8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8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8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8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8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8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8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8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8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8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8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8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8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8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8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8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8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8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8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8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8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8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8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8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8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8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8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8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8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8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8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8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8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8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8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8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8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8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8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8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8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8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8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8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8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8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8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8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8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8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8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8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8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8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8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8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8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8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8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8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8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8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8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8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8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8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8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8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8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8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8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8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8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8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8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8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8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8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8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8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8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8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8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8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8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8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8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8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8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8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8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8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8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8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8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8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8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8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8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8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8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8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8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8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8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8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8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8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8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8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8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8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8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8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8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8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8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8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8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8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8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8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8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Gourley, Jonathan R.</cp:lastModifiedBy>
  <dcterms:modified xsi:type="dcterms:W3CDTF">2022-04-05T15:12:01Z</dcterms:modified>
</cp:coreProperties>
</file>